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F7A58FBC-BE4F-4E56-91AB-83B34EC53D04}" xr6:coauthVersionLast="47" xr6:coauthVersionMax="47" xr10:uidLastSave="{00000000-0000-0000-0000-000000000000}"/>
  <bookViews>
    <workbookView xWindow="-120" yWindow="-120" windowWidth="29040" windowHeight="15720" tabRatio="166" xr2:uid="{82F4BA64-E34E-4769-A914-FE7BC19341F3}"/>
  </bookViews>
  <sheets>
    <sheet name="All Waivers" sheetId="1" r:id="rId1"/>
  </sheets>
  <externalReferences>
    <externalReference r:id="rId2"/>
  </externalReferences>
  <definedNames>
    <definedName name="_xlnm.Print_Area" localSheetId="0">'All Waivers'!$A$1:$I$128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5" i="1" l="1"/>
  <c r="I125" i="1" s="1"/>
  <c r="C125" i="1"/>
  <c r="D125" i="1" s="1"/>
  <c r="H124" i="1"/>
  <c r="I124" i="1" s="1"/>
  <c r="C124" i="1"/>
  <c r="D124" i="1" s="1"/>
  <c r="H123" i="1"/>
  <c r="I123" i="1" s="1"/>
  <c r="C123" i="1"/>
  <c r="D123" i="1" s="1"/>
  <c r="H122" i="1"/>
  <c r="I122" i="1" s="1"/>
  <c r="C122" i="1"/>
  <c r="D122" i="1" s="1"/>
  <c r="H121" i="1"/>
  <c r="I121" i="1" s="1"/>
  <c r="C121" i="1"/>
  <c r="D121" i="1" s="1"/>
  <c r="H120" i="1"/>
  <c r="I120" i="1" s="1"/>
  <c r="C120" i="1"/>
  <c r="D120" i="1" s="1"/>
  <c r="H108" i="1"/>
  <c r="G108" i="1"/>
  <c r="C108" i="1"/>
  <c r="B108" i="1"/>
  <c r="H107" i="1"/>
  <c r="G107" i="1"/>
  <c r="C107" i="1"/>
  <c r="B107" i="1"/>
  <c r="H106" i="1"/>
  <c r="G106" i="1"/>
  <c r="I106" i="1" s="1"/>
  <c r="C106" i="1"/>
  <c r="B106" i="1"/>
  <c r="D106" i="1" s="1"/>
  <c r="H105" i="1"/>
  <c r="G105" i="1"/>
  <c r="I105" i="1" s="1"/>
  <c r="C105" i="1"/>
  <c r="B105" i="1"/>
  <c r="H104" i="1"/>
  <c r="G104" i="1"/>
  <c r="C104" i="1"/>
  <c r="B104" i="1"/>
  <c r="H103" i="1"/>
  <c r="G103" i="1"/>
  <c r="I103" i="1" s="1"/>
  <c r="C103" i="1"/>
  <c r="B103" i="1"/>
  <c r="D103" i="1" s="1"/>
  <c r="C102" i="1"/>
  <c r="H93" i="1"/>
  <c r="I93" i="1" s="1"/>
  <c r="C93" i="1"/>
  <c r="D93" i="1" s="1"/>
  <c r="H92" i="1"/>
  <c r="I92" i="1" s="1"/>
  <c r="C92" i="1"/>
  <c r="D92" i="1" s="1"/>
  <c r="H91" i="1"/>
  <c r="I91" i="1" s="1"/>
  <c r="C91" i="1"/>
  <c r="D91" i="1" s="1"/>
  <c r="H90" i="1"/>
  <c r="I90" i="1" s="1"/>
  <c r="C90" i="1"/>
  <c r="D90" i="1" s="1"/>
  <c r="H89" i="1"/>
  <c r="I89" i="1" s="1"/>
  <c r="C89" i="1"/>
  <c r="D89" i="1" s="1"/>
  <c r="H88" i="1"/>
  <c r="I88" i="1" s="1"/>
  <c r="C88" i="1"/>
  <c r="D88" i="1" s="1"/>
  <c r="H76" i="1"/>
  <c r="G76" i="1"/>
  <c r="I76" i="1" s="1"/>
  <c r="C76" i="1"/>
  <c r="B76" i="1"/>
  <c r="H75" i="1"/>
  <c r="G75" i="1"/>
  <c r="C75" i="1"/>
  <c r="B75" i="1"/>
  <c r="H74" i="1"/>
  <c r="G74" i="1"/>
  <c r="C74" i="1"/>
  <c r="B74" i="1"/>
  <c r="D74" i="1" s="1"/>
  <c r="H73" i="1"/>
  <c r="G73" i="1"/>
  <c r="I73" i="1" s="1"/>
  <c r="C73" i="1"/>
  <c r="B73" i="1"/>
  <c r="D73" i="1" s="1"/>
  <c r="H72" i="1"/>
  <c r="G72" i="1"/>
  <c r="C72" i="1"/>
  <c r="B72" i="1"/>
  <c r="H71" i="1"/>
  <c r="G71" i="1"/>
  <c r="C71" i="1"/>
  <c r="B71" i="1"/>
  <c r="H51" i="1"/>
  <c r="I51" i="1" s="1"/>
  <c r="C51" i="1"/>
  <c r="B51" i="1"/>
  <c r="H50" i="1"/>
  <c r="I50" i="1" s="1"/>
  <c r="C50" i="1"/>
  <c r="B50" i="1"/>
  <c r="H49" i="1"/>
  <c r="I49" i="1" s="1"/>
  <c r="C49" i="1"/>
  <c r="B49" i="1"/>
  <c r="H48" i="1"/>
  <c r="I48" i="1" s="1"/>
  <c r="C48" i="1"/>
  <c r="B48" i="1"/>
  <c r="H47" i="1"/>
  <c r="I47" i="1" s="1"/>
  <c r="C47" i="1"/>
  <c r="B47" i="1"/>
  <c r="H46" i="1"/>
  <c r="I46" i="1" s="1"/>
  <c r="C46" i="1"/>
  <c r="B46" i="1"/>
  <c r="D46" i="1" s="1"/>
  <c r="H45" i="1"/>
  <c r="I45" i="1" s="1"/>
  <c r="C45" i="1"/>
  <c r="B45" i="1"/>
  <c r="D45" i="1" s="1"/>
  <c r="H44" i="1"/>
  <c r="I44" i="1" s="1"/>
  <c r="C44" i="1"/>
  <c r="B44" i="1"/>
  <c r="H43" i="1"/>
  <c r="I43" i="1" s="1"/>
  <c r="C43" i="1"/>
  <c r="B43" i="1"/>
  <c r="H42" i="1"/>
  <c r="I42" i="1" s="1"/>
  <c r="C42" i="1"/>
  <c r="B42" i="1"/>
  <c r="D42" i="1" s="1"/>
  <c r="H41" i="1"/>
  <c r="I41" i="1" s="1"/>
  <c r="C41" i="1"/>
  <c r="B41" i="1"/>
  <c r="D41" i="1" s="1"/>
  <c r="H40" i="1"/>
  <c r="I40" i="1" s="1"/>
  <c r="C40" i="1"/>
  <c r="B40" i="1"/>
  <c r="H28" i="1"/>
  <c r="I28" i="1" s="1"/>
  <c r="C28" i="1"/>
  <c r="D28" i="1" s="1"/>
  <c r="H27" i="1"/>
  <c r="I27" i="1" s="1"/>
  <c r="C27" i="1"/>
  <c r="D27" i="1" s="1"/>
  <c r="H26" i="1"/>
  <c r="I26" i="1" s="1"/>
  <c r="C26" i="1"/>
  <c r="D26" i="1" s="1"/>
  <c r="H25" i="1"/>
  <c r="I25" i="1" s="1"/>
  <c r="C25" i="1"/>
  <c r="D25" i="1" s="1"/>
  <c r="H24" i="1"/>
  <c r="I24" i="1" s="1"/>
  <c r="C24" i="1"/>
  <c r="D24" i="1" s="1"/>
  <c r="H23" i="1"/>
  <c r="I23" i="1" s="1"/>
  <c r="C23" i="1"/>
  <c r="D23" i="1" s="1"/>
  <c r="H11" i="1"/>
  <c r="G11" i="1"/>
  <c r="I11" i="1" s="1"/>
  <c r="C11" i="1"/>
  <c r="B11" i="1"/>
  <c r="D11" i="1" s="1"/>
  <c r="H10" i="1"/>
  <c r="G10" i="1"/>
  <c r="C10" i="1"/>
  <c r="B10" i="1"/>
  <c r="H9" i="1"/>
  <c r="G9" i="1"/>
  <c r="I9" i="1" s="1"/>
  <c r="C9" i="1"/>
  <c r="B9" i="1"/>
  <c r="H8" i="1"/>
  <c r="G8" i="1"/>
  <c r="I8" i="1" s="1"/>
  <c r="C8" i="1"/>
  <c r="B8" i="1"/>
  <c r="D8" i="1" s="1"/>
  <c r="H7" i="1"/>
  <c r="G7" i="1"/>
  <c r="I7" i="1" s="1"/>
  <c r="C7" i="1"/>
  <c r="B7" i="1"/>
  <c r="H6" i="1"/>
  <c r="G6" i="1"/>
  <c r="C6" i="1"/>
  <c r="B6" i="1"/>
  <c r="D47" i="1" l="1"/>
  <c r="D104" i="1"/>
  <c r="I107" i="1"/>
  <c r="D51" i="1"/>
  <c r="D43" i="1"/>
  <c r="D107" i="1"/>
  <c r="I6" i="1"/>
  <c r="D10" i="1"/>
  <c r="I74" i="1"/>
  <c r="D9" i="1"/>
  <c r="D7" i="1"/>
  <c r="I10" i="1"/>
  <c r="I71" i="1"/>
  <c r="D75" i="1"/>
  <c r="D108" i="1"/>
  <c r="D71" i="1"/>
  <c r="D48" i="1"/>
  <c r="D44" i="1"/>
  <c r="D40" i="1"/>
  <c r="D49" i="1"/>
  <c r="D72" i="1"/>
  <c r="I75" i="1"/>
  <c r="I104" i="1"/>
  <c r="I72" i="1"/>
  <c r="D76" i="1"/>
  <c r="D105" i="1"/>
  <c r="D6" i="1"/>
  <c r="D50" i="1"/>
  <c r="I108" i="1"/>
</calcChain>
</file>

<file path=xl/sharedStrings.xml><?xml version="1.0" encoding="utf-8"?>
<sst xmlns="http://schemas.openxmlformats.org/spreadsheetml/2006/main" count="170" uniqueCount="38">
  <si>
    <t>ULM Employee Fee Waiver</t>
  </si>
  <si>
    <t>Summer 2026</t>
  </si>
  <si>
    <t>Undergraduate Traditional Summer</t>
  </si>
  <si>
    <t>Graduate Traditional Summer</t>
  </si>
  <si>
    <t>Credit 
Hours</t>
  </si>
  <si>
    <t>Tuition 
&amp; Fees</t>
  </si>
  <si>
    <t>Waiver</t>
  </si>
  <si>
    <t>Employee 
Cost</t>
  </si>
  <si>
    <t>Employee Pays:</t>
  </si>
  <si>
    <t>Waiver Pays:</t>
  </si>
  <si>
    <t>Portion of Tuition</t>
  </si>
  <si>
    <t>Portion Tuition</t>
  </si>
  <si>
    <t>Energy Surcharge</t>
  </si>
  <si>
    <t>Univ Assessed Fees</t>
  </si>
  <si>
    <t>Acad Excell Fee</t>
  </si>
  <si>
    <t>Student Assessed Fee</t>
  </si>
  <si>
    <t>Technology Fee</t>
  </si>
  <si>
    <t>I.D. Fee</t>
  </si>
  <si>
    <t>Operations Fee</t>
  </si>
  <si>
    <t>Facilities Fee</t>
  </si>
  <si>
    <t>Undergraduate Online Summer</t>
  </si>
  <si>
    <t>Graduate Online Summer</t>
  </si>
  <si>
    <t>ULM Employee's Dependent Fee Waiver</t>
  </si>
  <si>
    <t>Dependent 
Cost</t>
  </si>
  <si>
    <t>Dependent Cost</t>
  </si>
  <si>
    <t>Dependent Pays:</t>
  </si>
  <si>
    <t>Student Assess Fee</t>
  </si>
  <si>
    <t>Professional Fees</t>
  </si>
  <si>
    <t>Academic Excell Fee</t>
  </si>
  <si>
    <t>Louisiana Delta Community College Employee Fee Waiver</t>
  </si>
  <si>
    <t>Undergrad Online Summer</t>
  </si>
  <si>
    <t>Edward Via College of Osteopathis Medicine (VCOM) Employee Fee Waiver</t>
  </si>
  <si>
    <t>Undergraduate Traditional Spring</t>
  </si>
  <si>
    <t>Graduate Traditional Spring</t>
  </si>
  <si>
    <t>Undergrad Online Spring</t>
  </si>
  <si>
    <t>Graduate Online Spring</t>
  </si>
  <si>
    <t>For tuition &amp; fee calculation the Full and Summer 1 part of terms are billed as one bill and the Summer 2 part of term is</t>
  </si>
  <si>
    <t>billed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</si>
</sst>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Maiandra GD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3"/>
    <xf numFmtId="9" fontId="4" fillId="0" borderId="0" xfId="4" applyFont="1" applyFill="1" applyBorder="1" applyAlignment="1">
      <alignment horizontal="center"/>
    </xf>
    <xf numFmtId="0" fontId="1" fillId="0" borderId="1" xfId="3" applyBorder="1" applyAlignment="1">
      <alignment horizontal="center" wrapText="1"/>
    </xf>
    <xf numFmtId="0" fontId="1" fillId="0" borderId="1" xfId="3" applyBorder="1" applyAlignment="1">
      <alignment horizontal="center"/>
    </xf>
    <xf numFmtId="44" fontId="1" fillId="0" borderId="1" xfId="2" applyFont="1" applyFill="1" applyBorder="1"/>
    <xf numFmtId="44" fontId="1" fillId="0" borderId="1" xfId="2" applyFont="1" applyFill="1" applyBorder="1" applyAlignment="1">
      <alignment horizontal="center"/>
    </xf>
    <xf numFmtId="44" fontId="1" fillId="0" borderId="1" xfId="2" applyFont="1" applyFill="1" applyBorder="1" applyAlignment="1">
      <alignment wrapText="1"/>
    </xf>
    <xf numFmtId="0" fontId="1" fillId="0" borderId="0" xfId="3" applyAlignment="1">
      <alignment horizontal="center"/>
    </xf>
    <xf numFmtId="4" fontId="1" fillId="0" borderId="0" xfId="3" applyNumberFormat="1"/>
    <xf numFmtId="0" fontId="1" fillId="0" borderId="0" xfId="3"/>
    <xf numFmtId="4" fontId="1" fillId="0" borderId="0" xfId="3" applyNumberFormat="1"/>
    <xf numFmtId="8" fontId="5" fillId="0" borderId="0" xfId="5" applyNumberFormat="1" applyFont="1" applyFill="1" applyBorder="1"/>
    <xf numFmtId="0" fontId="1" fillId="0" borderId="0" xfId="3" applyAlignment="1">
      <alignment horizontal="center" wrapText="1"/>
    </xf>
    <xf numFmtId="44" fontId="1" fillId="0" borderId="1" xfId="5" applyFont="1" applyFill="1" applyBorder="1" applyAlignment="1">
      <alignment horizontal="center" wrapText="1"/>
    </xf>
    <xf numFmtId="0" fontId="1" fillId="0" borderId="1" xfId="3" applyBorder="1"/>
    <xf numFmtId="44" fontId="5" fillId="0" borderId="1" xfId="2" applyFont="1" applyFill="1" applyBorder="1"/>
    <xf numFmtId="4" fontId="1" fillId="0" borderId="1" xfId="3" applyNumberFormat="1" applyBorder="1"/>
    <xf numFmtId="2" fontId="1" fillId="0" borderId="0" xfId="3" applyNumberFormat="1"/>
    <xf numFmtId="44" fontId="5" fillId="0" borderId="1" xfId="5" applyFont="1" applyFill="1" applyBorder="1"/>
    <xf numFmtId="44" fontId="1" fillId="0" borderId="1" xfId="5" applyFont="1" applyFill="1" applyBorder="1"/>
    <xf numFmtId="0" fontId="4" fillId="0" borderId="0" xfId="3" applyFont="1"/>
    <xf numFmtId="4" fontId="1" fillId="0" borderId="1" xfId="3" applyNumberFormat="1" applyBorder="1" applyAlignment="1">
      <alignment wrapText="1"/>
    </xf>
    <xf numFmtId="43" fontId="1" fillId="0" borderId="1" xfId="1" applyFont="1" applyFill="1" applyBorder="1" applyAlignment="1">
      <alignment horizontal="center"/>
    </xf>
    <xf numFmtId="2" fontId="1" fillId="0" borderId="1" xfId="1" applyNumberFormat="1" applyFont="1" applyFill="1" applyBorder="1" applyAlignment="1"/>
    <xf numFmtId="0" fontId="2" fillId="0" borderId="0" xfId="3" applyFont="1" applyAlignment="1">
      <alignment horizontal="centerContinuous"/>
    </xf>
    <xf numFmtId="9" fontId="4" fillId="0" borderId="0" xfId="4" applyFont="1" applyFill="1" applyBorder="1" applyAlignment="1">
      <alignment horizontal="centerContinuous"/>
    </xf>
    <xf numFmtId="0" fontId="4" fillId="0" borderId="0" xfId="3" applyFont="1" applyAlignment="1"/>
    <xf numFmtId="0" fontId="1" fillId="0" borderId="0" xfId="3" applyAlignment="1"/>
    <xf numFmtId="0" fontId="1" fillId="0" borderId="2" xfId="3" applyBorder="1" applyAlignment="1"/>
    <xf numFmtId="4" fontId="1" fillId="0" borderId="0" xfId="3" applyNumberFormat="1" applyAlignment="1"/>
    <xf numFmtId="0" fontId="4" fillId="0" borderId="2" xfId="3" applyFont="1" applyBorder="1" applyAlignment="1"/>
    <xf numFmtId="4" fontId="4" fillId="0" borderId="0" xfId="3" applyNumberFormat="1" applyFont="1" applyAlignment="1"/>
    <xf numFmtId="44" fontId="4" fillId="0" borderId="0" xfId="5" applyFont="1" applyFill="1" applyBorder="1" applyAlignment="1"/>
    <xf numFmtId="0" fontId="4" fillId="0" borderId="3" xfId="3" applyFont="1" applyBorder="1" applyAlignment="1"/>
    <xf numFmtId="44" fontId="4" fillId="0" borderId="3" xfId="5" applyFont="1" applyFill="1" applyBorder="1" applyAlignment="1"/>
    <xf numFmtId="0" fontId="4" fillId="0" borderId="0" xfId="3" applyFont="1" applyAlignment="1">
      <alignment horizontal="left"/>
    </xf>
  </cellXfs>
  <cellStyles count="6">
    <cellStyle name="Comma" xfId="1" builtinId="3"/>
    <cellStyle name="Currency" xfId="2" builtinId="4"/>
    <cellStyle name="Currency 4 2" xfId="5" xr:uid="{4BD451ED-5229-4AB8-8698-9CE2ABCB6AC3}"/>
    <cellStyle name="Normal" xfId="0" builtinId="0"/>
    <cellStyle name="Normal 2 2" xfId="3" xr:uid="{9C8A7477-9BA4-47C4-B81B-4980E5D4E6E8}"/>
    <cellStyle name="Percent 3 2" xfId="4" xr:uid="{EC361504-9C73-48BA-9487-E16F9CDBF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udents%20Accounts\Master%20Fee%20Schedule\Summer\2026\Master%20Fee%20Schedule%20Summer%202026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Cost Program Fees"/>
      <sheetName val="Summer 2026 Condensed"/>
      <sheetName val="Summer 2026 Master Under Grad"/>
      <sheetName val="Second POT"/>
      <sheetName val="Summer 2026 Master Grad"/>
      <sheetName val="Summer 2026 Master Pharm-D"/>
      <sheetName val="ULM Online"/>
      <sheetName val="Other Tuition Programs"/>
      <sheetName val="Flat Rates Tuition Breakdown"/>
      <sheetName val="All Waivers"/>
      <sheetName val="Assoc'd Detail Codes &amp; GLs"/>
      <sheetName val="Second POT Condensed"/>
    </sheetNames>
    <sheetDataSet>
      <sheetData sheetId="0"/>
      <sheetData sheetId="1"/>
      <sheetData sheetId="2">
        <row r="3">
          <cell r="B3">
            <v>364.113</v>
          </cell>
          <cell r="C3">
            <v>575.19299999999998</v>
          </cell>
          <cell r="D3">
            <v>818.99040000000002</v>
          </cell>
          <cell r="E3">
            <v>1199.9898000000001</v>
          </cell>
          <cell r="F3">
            <v>1412.1251999999999</v>
          </cell>
          <cell r="G3">
            <v>1622.1497999999999</v>
          </cell>
          <cell r="H3">
            <v>1834.2852</v>
          </cell>
          <cell r="I3">
            <v>2045.3652</v>
          </cell>
          <cell r="J3">
            <v>2259.6113999999998</v>
          </cell>
          <cell r="K3">
            <v>2471.7467999999999</v>
          </cell>
          <cell r="L3">
            <v>2682.8267999999998</v>
          </cell>
          <cell r="M3">
            <v>2893.76</v>
          </cell>
        </row>
        <row r="18">
          <cell r="B18">
            <v>171.83</v>
          </cell>
          <cell r="C18">
            <v>210.95999999999998</v>
          </cell>
          <cell r="D18">
            <v>276.23</v>
          </cell>
          <cell r="E18">
            <v>514.40000000000009</v>
          </cell>
          <cell r="F18">
            <v>571.83000000000004</v>
          </cell>
          <cell r="G18">
            <v>628.98</v>
          </cell>
          <cell r="H18">
            <v>684.30000000000007</v>
          </cell>
          <cell r="I18">
            <v>741.13</v>
          </cell>
          <cell r="J18">
            <v>797.80000000000007</v>
          </cell>
          <cell r="K18">
            <v>854.06000000000006</v>
          </cell>
          <cell r="L18">
            <v>910.2</v>
          </cell>
          <cell r="M18">
            <v>966.57999999999993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52</v>
          </cell>
          <cell r="F20">
            <v>65</v>
          </cell>
          <cell r="G20">
            <v>78</v>
          </cell>
          <cell r="H20">
            <v>91</v>
          </cell>
          <cell r="I20">
            <v>104</v>
          </cell>
          <cell r="J20">
            <v>117</v>
          </cell>
          <cell r="K20">
            <v>130</v>
          </cell>
          <cell r="L20">
            <v>143</v>
          </cell>
          <cell r="M20">
            <v>156</v>
          </cell>
        </row>
        <row r="31">
          <cell r="B31">
            <v>82.5</v>
          </cell>
          <cell r="C31">
            <v>82.5</v>
          </cell>
          <cell r="D31">
            <v>132.5</v>
          </cell>
          <cell r="E31">
            <v>180</v>
          </cell>
          <cell r="F31">
            <v>190</v>
          </cell>
          <cell r="G31">
            <v>200</v>
          </cell>
        </row>
        <row r="38">
          <cell r="B38">
            <v>15</v>
          </cell>
          <cell r="C38">
            <v>15</v>
          </cell>
          <cell r="D38">
            <v>15</v>
          </cell>
          <cell r="E38">
            <v>15</v>
          </cell>
          <cell r="F38">
            <v>15</v>
          </cell>
          <cell r="G38">
            <v>15</v>
          </cell>
          <cell r="H38">
            <v>15</v>
          </cell>
          <cell r="I38">
            <v>15</v>
          </cell>
          <cell r="J38">
            <v>15</v>
          </cell>
          <cell r="K38">
            <v>15</v>
          </cell>
          <cell r="L38">
            <v>15</v>
          </cell>
          <cell r="M38">
            <v>15</v>
          </cell>
        </row>
        <row r="41">
          <cell r="B41">
            <v>663.44299999999998</v>
          </cell>
          <cell r="C41">
            <v>943.65300000000002</v>
          </cell>
          <cell r="D41">
            <v>1344.7204000000002</v>
          </cell>
          <cell r="E41">
            <v>2097.3897999999999</v>
          </cell>
          <cell r="F41">
            <v>2423.9551999999999</v>
          </cell>
          <cell r="G41">
            <v>2748.1297999999997</v>
          </cell>
          <cell r="H41">
            <v>3062.5852000000004</v>
          </cell>
          <cell r="I41">
            <v>3377.4952000000003</v>
          </cell>
          <cell r="J41">
            <v>3695.4114</v>
          </cell>
          <cell r="K41">
            <v>4010.8067999999998</v>
          </cell>
          <cell r="L41">
            <v>4325.0267999999996</v>
          </cell>
          <cell r="M41">
            <v>4639.34</v>
          </cell>
        </row>
      </sheetData>
      <sheetData sheetId="3"/>
      <sheetData sheetId="4">
        <row r="3">
          <cell r="B3">
            <v>478.58</v>
          </cell>
          <cell r="C3">
            <v>794.41</v>
          </cell>
          <cell r="D3">
            <v>1139.72</v>
          </cell>
          <cell r="E3">
            <v>1633.03</v>
          </cell>
          <cell r="F3">
            <v>1953.16</v>
          </cell>
          <cell r="G3">
            <v>2275.4899999999998</v>
          </cell>
        </row>
        <row r="18">
          <cell r="B18">
            <v>183.96013390600001</v>
          </cell>
          <cell r="C18">
            <v>234.20763183399998</v>
          </cell>
          <cell r="D18">
            <v>310.231862406</v>
          </cell>
          <cell r="E18">
            <v>560.31773409600009</v>
          </cell>
          <cell r="F18">
            <v>629.19775980400004</v>
          </cell>
          <cell r="G18">
            <v>698.25062461200014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52</v>
          </cell>
          <cell r="F20">
            <v>65</v>
          </cell>
          <cell r="G20">
            <v>78</v>
          </cell>
        </row>
        <row r="31">
          <cell r="B31">
            <v>82.5</v>
          </cell>
          <cell r="C31">
            <v>82.5</v>
          </cell>
          <cell r="D31">
            <v>132.5</v>
          </cell>
          <cell r="E31">
            <v>180</v>
          </cell>
          <cell r="F31">
            <v>190</v>
          </cell>
          <cell r="G31">
            <v>200</v>
          </cell>
        </row>
        <row r="38">
          <cell r="B38">
            <v>15</v>
          </cell>
          <cell r="C38">
            <v>15</v>
          </cell>
          <cell r="D38">
            <v>15</v>
          </cell>
          <cell r="E38">
            <v>15</v>
          </cell>
          <cell r="F38">
            <v>15</v>
          </cell>
          <cell r="G38">
            <v>15</v>
          </cell>
        </row>
        <row r="41">
          <cell r="B41">
            <v>790.04013390599994</v>
          </cell>
          <cell r="C41">
            <v>1186.1176318339999</v>
          </cell>
          <cell r="D41">
            <v>1699.4518624060001</v>
          </cell>
          <cell r="E41">
            <v>2576.3477340959998</v>
          </cell>
          <cell r="F41">
            <v>3022.3577598040001</v>
          </cell>
          <cell r="G41">
            <v>3470.7406246119999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E196-30A0-497D-ADEE-E1B207E549B1}">
  <sheetPr>
    <pageSetUpPr fitToPage="1"/>
  </sheetPr>
  <dimension ref="A1:I128"/>
  <sheetViews>
    <sheetView showGridLines="0" tabSelected="1" zoomScaleNormal="100" workbookViewId="0"/>
  </sheetViews>
  <sheetFormatPr defaultColWidth="9.140625" defaultRowHeight="12.75" x14ac:dyDescent="0.2"/>
  <cols>
    <col min="1" max="1" width="7.28515625" style="1" customWidth="1"/>
    <col min="2" max="4" width="12.28515625" style="1" customWidth="1"/>
    <col min="5" max="5" width="9.140625" style="1"/>
    <col min="6" max="6" width="7.28515625" style="1" customWidth="1"/>
    <col min="7" max="8" width="12.28515625" style="1" customWidth="1"/>
    <col min="9" max="9" width="14.85546875" style="1" customWidth="1"/>
    <col min="10" max="16384" width="9.140625" style="1"/>
  </cols>
  <sheetData>
    <row r="1" spans="1:9" ht="18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7" t="s">
        <v>2</v>
      </c>
      <c r="B4" s="27"/>
      <c r="C4" s="27"/>
      <c r="D4" s="27"/>
      <c r="E4" s="10"/>
      <c r="F4" s="27" t="s">
        <v>3</v>
      </c>
      <c r="G4" s="27"/>
      <c r="H4" s="27"/>
      <c r="I4" s="27"/>
    </row>
    <row r="5" spans="1:9" ht="25.5" x14ac:dyDescent="0.2">
      <c r="A5" s="3" t="s">
        <v>4</v>
      </c>
      <c r="B5" s="3" t="s">
        <v>5</v>
      </c>
      <c r="C5" s="4" t="s">
        <v>6</v>
      </c>
      <c r="D5" s="3" t="s">
        <v>7</v>
      </c>
      <c r="F5" s="3" t="s">
        <v>4</v>
      </c>
      <c r="G5" s="3" t="s">
        <v>5</v>
      </c>
      <c r="H5" s="4" t="s">
        <v>6</v>
      </c>
      <c r="I5" s="3" t="s">
        <v>7</v>
      </c>
    </row>
    <row r="6" spans="1:9" x14ac:dyDescent="0.2">
      <c r="A6" s="3">
        <v>6</v>
      </c>
      <c r="B6" s="5">
        <f>'[1]Summer 2026 Master Under Grad'!$G$41</f>
        <v>2748.1297999999997</v>
      </c>
      <c r="C6" s="6">
        <f>('[1]Summer 2026 Master Under Grad'!$G$3*0.91)+'[1]Summer 2026 Master Under Grad'!$G$18+'[1]Summer 2026 Master Under Grad'!$G$20+'[1]Summer 2026 Master Under Grad'!$G$31+'[1]Summer 2026 Master Under Grad'!$G$38</f>
        <v>2398.1363179999998</v>
      </c>
      <c r="D6" s="5">
        <f t="shared" ref="D6:D11" si="0">B6-C6</f>
        <v>349.99348199999986</v>
      </c>
      <c r="F6" s="3">
        <v>6</v>
      </c>
      <c r="G6" s="5">
        <f>'[1]Summer 2026 Master Grad'!$G$41</f>
        <v>3470.7406246119999</v>
      </c>
      <c r="H6" s="6">
        <f>('[1]Summer 2026 Master Grad'!$G$3*0.93)+'[1]Summer 2026 Master Grad'!$G$18+'[1]Summer 2026 Master Grad'!$G$20+'[1]Summer 2026 Master Grad'!$G$31+'[1]Summer 2026 Master Grad'!$G$38</f>
        <v>3107.4563246120001</v>
      </c>
      <c r="I6" s="7">
        <f t="shared" ref="I6:I11" si="1">G6-H6</f>
        <v>363.2842999999998</v>
      </c>
    </row>
    <row r="7" spans="1:9" x14ac:dyDescent="0.2">
      <c r="A7" s="3">
        <v>5</v>
      </c>
      <c r="B7" s="5">
        <f>'[1]Summer 2026 Master Under Grad'!$F$41</f>
        <v>2423.9551999999999</v>
      </c>
      <c r="C7" s="6">
        <f>('[1]Summer 2026 Master Under Grad'!$F$3*0.91)+'[1]Summer 2026 Master Under Grad'!$F$18+'[1]Summer 2026 Master Under Grad'!$F$20+'[1]Summer 2026 Master Under Grad'!$F$31+'[1]Summer 2026 Master Under Grad'!$F$38</f>
        <v>2126.8639320000002</v>
      </c>
      <c r="D7" s="5">
        <f t="shared" si="0"/>
        <v>297.09126799999967</v>
      </c>
      <c r="F7" s="3">
        <v>5</v>
      </c>
      <c r="G7" s="5">
        <f>'[1]Summer 2026 Master Grad'!$F$41</f>
        <v>3022.3577598040001</v>
      </c>
      <c r="H7" s="6">
        <f>('[1]Summer 2026 Master Grad'!$F$3*0.93)+'[1]Summer 2026 Master Grad'!$F$18+'[1]Summer 2026 Master Grad'!$F$20+'[1]Summer 2026 Master Grad'!$F$31+'[1]Summer 2026 Master Grad'!$F$38</f>
        <v>2715.6365598040002</v>
      </c>
      <c r="I7" s="7">
        <f t="shared" si="1"/>
        <v>306.72119999999995</v>
      </c>
    </row>
    <row r="8" spans="1:9" x14ac:dyDescent="0.2">
      <c r="A8" s="3">
        <v>4</v>
      </c>
      <c r="B8" s="5">
        <f>'[1]Summer 2026 Master Under Grad'!$E$41</f>
        <v>2097.3897999999999</v>
      </c>
      <c r="C8" s="6">
        <f>('[1]Summer 2026 Master Under Grad'!$E$3*0.91)+'[1]Summer 2026 Master Under Grad'!$E$18+'[1]Summer 2026 Master Under Grad'!$E$20+'[1]Summer 2026 Master Under Grad'!$E$31+'[1]Summer 2026 Master Under Grad'!$E$38</f>
        <v>1853.3907180000001</v>
      </c>
      <c r="D8" s="5">
        <f t="shared" si="0"/>
        <v>243.99908199999982</v>
      </c>
      <c r="F8" s="3">
        <v>4</v>
      </c>
      <c r="G8" s="5">
        <f>'[1]Summer 2026 Master Grad'!$E$41</f>
        <v>2576.3477340959998</v>
      </c>
      <c r="H8" s="6">
        <f>('[1]Summer 2026 Master Grad'!$E$3*0.93)+'[1]Summer 2026 Master Grad'!$E$18+'[1]Summer 2026 Master Grad'!$E$20+'[1]Summer 2026 Master Grad'!$E$31+'[1]Summer 2026 Master Grad'!$E$38</f>
        <v>2326.0356340960002</v>
      </c>
      <c r="I8" s="7">
        <f t="shared" si="1"/>
        <v>250.31209999999965</v>
      </c>
    </row>
    <row r="9" spans="1:9" x14ac:dyDescent="0.2">
      <c r="A9" s="4">
        <v>3</v>
      </c>
      <c r="B9" s="5">
        <f>'[1]Summer 2026 Master Under Grad'!$D$41</f>
        <v>1344.7204000000002</v>
      </c>
      <c r="C9" s="5">
        <f>('[1]Summer 2026 Master Under Grad'!$D$3*0.91)+'[1]Summer 2026 Master Under Grad'!$D$18+'[1]Summer 2026 Master Under Grad'!$D$20+'[1]Summer 2026 Master Under Grad'!$D$31+'[1]Summer 2026 Master Under Grad'!$D$38</f>
        <v>1169.0112640000002</v>
      </c>
      <c r="D9" s="5">
        <f t="shared" si="0"/>
        <v>175.70913599999994</v>
      </c>
      <c r="F9" s="4">
        <v>3</v>
      </c>
      <c r="G9" s="5">
        <f>'[1]Summer 2026 Master Grad'!$D$41</f>
        <v>1699.4518624060001</v>
      </c>
      <c r="H9" s="5">
        <f>('[1]Summer 2026 Master Grad'!$D$3*0.93)+'[1]Summer 2026 Master Grad'!$D$18+'[1]Summer 2026 Master Grad'!$D$20+'[1]Summer 2026 Master Grad'!$D$31+'[1]Summer 2026 Master Grad'!$D$38</f>
        <v>1517.671462406</v>
      </c>
      <c r="I9" s="5">
        <f t="shared" si="1"/>
        <v>181.7804000000001</v>
      </c>
    </row>
    <row r="10" spans="1:9" x14ac:dyDescent="0.2">
      <c r="A10" s="4">
        <v>2</v>
      </c>
      <c r="B10" s="5">
        <f>'[1]Summer 2026 Master Under Grad'!$C$41</f>
        <v>943.65300000000002</v>
      </c>
      <c r="C10" s="5">
        <f>('[1]Summer 2026 Master Under Grad'!$C$3*0.91)+'[1]Summer 2026 Master Under Grad'!$C$18+'[1]Summer 2026 Master Under Grad'!$C$20+'[1]Summer 2026 Master Under Grad'!$C$31+'[1]Summer 2026 Master Under Grad'!$C$38</f>
        <v>831.88562999999999</v>
      </c>
      <c r="D10" s="5">
        <f t="shared" si="0"/>
        <v>111.76737000000003</v>
      </c>
      <c r="F10" s="4">
        <v>2</v>
      </c>
      <c r="G10" s="5">
        <f>'[1]Summer 2026 Master Grad'!$C$41</f>
        <v>1186.1176318339999</v>
      </c>
      <c r="H10" s="5">
        <f>('[1]Summer 2026 Master Grad'!$C$3*0.93)+'[1]Summer 2026 Master Grad'!$C$18+'[1]Summer 2026 Master Grad'!$C$20+'[1]Summer 2026 Master Grad'!$C$31+'[1]Summer 2026 Master Grad'!$C$38</f>
        <v>1070.5089318339999</v>
      </c>
      <c r="I10" s="5">
        <f t="shared" si="1"/>
        <v>115.6087</v>
      </c>
    </row>
    <row r="11" spans="1:9" x14ac:dyDescent="0.2">
      <c r="A11" s="4">
        <v>1</v>
      </c>
      <c r="B11" s="5">
        <f>'[1]Summer 2026 Master Under Grad'!$B$41</f>
        <v>663.44299999999998</v>
      </c>
      <c r="C11" s="5">
        <f>('[1]Summer 2026 Master Under Grad'!$B$3*0.91)+'[1]Summer 2026 Master Under Grad'!$B$18+'[1]Summer 2026 Master Under Grad'!$B$20+'[1]Summer 2026 Master Under Grad'!$B$31+'[1]Summer 2026 Master Under Grad'!$B$38</f>
        <v>600.67282999999998</v>
      </c>
      <c r="D11" s="5">
        <f t="shared" si="0"/>
        <v>62.770170000000007</v>
      </c>
      <c r="F11" s="4">
        <v>1</v>
      </c>
      <c r="G11" s="5">
        <f>'[1]Summer 2026 Master Grad'!$B$41</f>
        <v>790.04013390599994</v>
      </c>
      <c r="H11" s="5">
        <f>('[1]Summer 2026 Master Grad'!$B$3*0.93)+'[1]Summer 2026 Master Grad'!$B$18+'[1]Summer 2026 Master Grad'!$B$20+'[1]Summer 2026 Master Grad'!$B$31+'[1]Summer 2026 Master Grad'!$B$38</f>
        <v>726.53953390600009</v>
      </c>
      <c r="I11" s="5">
        <f t="shared" si="1"/>
        <v>63.500599999999849</v>
      </c>
    </row>
    <row r="12" spans="1:9" x14ac:dyDescent="0.2">
      <c r="A12" s="8"/>
      <c r="B12" s="9"/>
      <c r="C12" s="9"/>
      <c r="D12" s="9"/>
      <c r="F12" s="8"/>
      <c r="G12" s="9"/>
      <c r="H12" s="9"/>
      <c r="I12" s="9"/>
    </row>
    <row r="13" spans="1:9" x14ac:dyDescent="0.2">
      <c r="A13" s="27" t="s">
        <v>8</v>
      </c>
      <c r="B13" s="31"/>
      <c r="C13" s="32" t="s">
        <v>9</v>
      </c>
      <c r="D13" s="32"/>
      <c r="F13" s="27" t="s">
        <v>8</v>
      </c>
      <c r="G13" s="31"/>
      <c r="H13" s="32" t="s">
        <v>9</v>
      </c>
      <c r="I13" s="32"/>
    </row>
    <row r="14" spans="1:9" x14ac:dyDescent="0.2">
      <c r="A14" s="28" t="s">
        <v>10</v>
      </c>
      <c r="B14" s="29"/>
      <c r="C14" s="30" t="s">
        <v>11</v>
      </c>
      <c r="D14" s="30"/>
      <c r="F14" s="28" t="s">
        <v>10</v>
      </c>
      <c r="G14" s="29"/>
      <c r="H14" s="30" t="s">
        <v>10</v>
      </c>
      <c r="I14" s="30"/>
    </row>
    <row r="15" spans="1:9" x14ac:dyDescent="0.2">
      <c r="A15" s="28" t="s">
        <v>12</v>
      </c>
      <c r="B15" s="29"/>
      <c r="C15" s="30" t="s">
        <v>13</v>
      </c>
      <c r="D15" s="30"/>
      <c r="F15" s="28" t="s">
        <v>12</v>
      </c>
      <c r="G15" s="29"/>
      <c r="H15" s="30" t="s">
        <v>13</v>
      </c>
      <c r="I15" s="30"/>
    </row>
    <row r="16" spans="1:9" x14ac:dyDescent="0.2">
      <c r="A16" s="28" t="s">
        <v>14</v>
      </c>
      <c r="B16" s="29"/>
      <c r="C16" s="30" t="s">
        <v>15</v>
      </c>
      <c r="D16" s="30"/>
      <c r="F16" s="28" t="s">
        <v>14</v>
      </c>
      <c r="G16" s="29"/>
      <c r="H16" s="30" t="s">
        <v>15</v>
      </c>
      <c r="I16" s="30"/>
    </row>
    <row r="17" spans="1:9" x14ac:dyDescent="0.2">
      <c r="A17" s="28" t="s">
        <v>16</v>
      </c>
      <c r="B17" s="29"/>
      <c r="C17" s="30" t="s">
        <v>17</v>
      </c>
      <c r="D17" s="30"/>
      <c r="F17" s="28" t="s">
        <v>16</v>
      </c>
      <c r="G17" s="29"/>
      <c r="H17" s="30" t="s">
        <v>17</v>
      </c>
      <c r="I17" s="30"/>
    </row>
    <row r="18" spans="1:9" x14ac:dyDescent="0.2">
      <c r="A18" s="28" t="s">
        <v>18</v>
      </c>
      <c r="B18" s="29"/>
      <c r="C18" s="11"/>
      <c r="D18" s="10"/>
      <c r="F18" s="28" t="s">
        <v>18</v>
      </c>
      <c r="G18" s="29"/>
      <c r="H18" s="30"/>
      <c r="I18" s="30"/>
    </row>
    <row r="19" spans="1:9" x14ac:dyDescent="0.2">
      <c r="A19" s="28" t="s">
        <v>19</v>
      </c>
      <c r="B19" s="29"/>
      <c r="C19" s="11"/>
      <c r="D19" s="11"/>
      <c r="F19" s="28" t="s">
        <v>19</v>
      </c>
      <c r="G19" s="29"/>
      <c r="H19" s="28"/>
      <c r="I19" s="28"/>
    </row>
    <row r="20" spans="1:9" x14ac:dyDescent="0.2">
      <c r="I20" s="12"/>
    </row>
    <row r="21" spans="1:9" x14ac:dyDescent="0.2">
      <c r="A21" s="27" t="s">
        <v>20</v>
      </c>
      <c r="B21" s="27"/>
      <c r="C21" s="27"/>
      <c r="D21" s="27"/>
      <c r="E21" s="10"/>
      <c r="F21" s="27" t="s">
        <v>21</v>
      </c>
      <c r="G21" s="27"/>
      <c r="H21" s="27"/>
      <c r="I21" s="27"/>
    </row>
    <row r="22" spans="1:9" ht="25.5" x14ac:dyDescent="0.2">
      <c r="A22" s="3" t="s">
        <v>4</v>
      </c>
      <c r="B22" s="3" t="s">
        <v>5</v>
      </c>
      <c r="C22" s="3" t="s">
        <v>6</v>
      </c>
      <c r="D22" s="3" t="s">
        <v>7</v>
      </c>
      <c r="E22" s="13"/>
      <c r="F22" s="3" t="s">
        <v>4</v>
      </c>
      <c r="G22" s="14" t="s">
        <v>5</v>
      </c>
      <c r="H22" s="14" t="s">
        <v>6</v>
      </c>
      <c r="I22" s="14" t="s">
        <v>7</v>
      </c>
    </row>
    <row r="23" spans="1:9" x14ac:dyDescent="0.2">
      <c r="A23" s="15">
        <v>6</v>
      </c>
      <c r="B23" s="16">
        <v>2400</v>
      </c>
      <c r="C23" s="5">
        <f t="shared" ref="C23:C28" si="2">B23*0.85</f>
        <v>2040</v>
      </c>
      <c r="D23" s="5">
        <f t="shared" ref="D23:D28" si="3">B23-C23</f>
        <v>360</v>
      </c>
      <c r="F23" s="15">
        <v>6</v>
      </c>
      <c r="G23" s="16">
        <v>3000</v>
      </c>
      <c r="H23" s="5">
        <f t="shared" ref="H23:H28" si="4">G23*0.88</f>
        <v>2640</v>
      </c>
      <c r="I23" s="5">
        <f t="shared" ref="I23:I28" si="5">G23-H23</f>
        <v>360</v>
      </c>
    </row>
    <row r="24" spans="1:9" x14ac:dyDescent="0.2">
      <c r="A24" s="15">
        <v>5</v>
      </c>
      <c r="B24" s="16">
        <v>2000</v>
      </c>
      <c r="C24" s="5">
        <f t="shared" si="2"/>
        <v>1700</v>
      </c>
      <c r="D24" s="5">
        <f t="shared" si="3"/>
        <v>300</v>
      </c>
      <c r="F24" s="15">
        <v>5</v>
      </c>
      <c r="G24" s="16">
        <v>2500</v>
      </c>
      <c r="H24" s="5">
        <f t="shared" si="4"/>
        <v>2200</v>
      </c>
      <c r="I24" s="5">
        <f t="shared" si="5"/>
        <v>300</v>
      </c>
    </row>
    <row r="25" spans="1:9" x14ac:dyDescent="0.2">
      <c r="A25" s="15">
        <v>4</v>
      </c>
      <c r="B25" s="16">
        <v>1600</v>
      </c>
      <c r="C25" s="5">
        <f t="shared" si="2"/>
        <v>1360</v>
      </c>
      <c r="D25" s="5">
        <f t="shared" si="3"/>
        <v>240</v>
      </c>
      <c r="F25" s="15">
        <v>4</v>
      </c>
      <c r="G25" s="16">
        <v>2000</v>
      </c>
      <c r="H25" s="5">
        <f t="shared" si="4"/>
        <v>1760</v>
      </c>
      <c r="I25" s="5">
        <f t="shared" si="5"/>
        <v>240</v>
      </c>
    </row>
    <row r="26" spans="1:9" x14ac:dyDescent="0.2">
      <c r="A26" s="15">
        <v>3</v>
      </c>
      <c r="B26" s="16">
        <v>1200</v>
      </c>
      <c r="C26" s="5">
        <f t="shared" si="2"/>
        <v>1020</v>
      </c>
      <c r="D26" s="5">
        <f t="shared" si="3"/>
        <v>180</v>
      </c>
      <c r="F26" s="15">
        <v>3</v>
      </c>
      <c r="G26" s="16">
        <v>1500</v>
      </c>
      <c r="H26" s="5">
        <f t="shared" si="4"/>
        <v>1320</v>
      </c>
      <c r="I26" s="5">
        <f t="shared" si="5"/>
        <v>180</v>
      </c>
    </row>
    <row r="27" spans="1:9" x14ac:dyDescent="0.2">
      <c r="A27" s="15">
        <v>2</v>
      </c>
      <c r="B27" s="16">
        <v>800</v>
      </c>
      <c r="C27" s="5">
        <f t="shared" si="2"/>
        <v>680</v>
      </c>
      <c r="D27" s="5">
        <f t="shared" si="3"/>
        <v>120</v>
      </c>
      <c r="F27" s="15">
        <v>2</v>
      </c>
      <c r="G27" s="16">
        <v>1000</v>
      </c>
      <c r="H27" s="5">
        <f t="shared" si="4"/>
        <v>880</v>
      </c>
      <c r="I27" s="5">
        <f t="shared" si="5"/>
        <v>120</v>
      </c>
    </row>
    <row r="28" spans="1:9" x14ac:dyDescent="0.2">
      <c r="A28" s="15">
        <v>1</v>
      </c>
      <c r="B28" s="16">
        <v>400</v>
      </c>
      <c r="C28" s="5">
        <f t="shared" si="2"/>
        <v>340</v>
      </c>
      <c r="D28" s="5">
        <f t="shared" si="3"/>
        <v>60</v>
      </c>
      <c r="F28" s="15">
        <v>1</v>
      </c>
      <c r="G28" s="16">
        <v>500</v>
      </c>
      <c r="H28" s="5">
        <f t="shared" si="4"/>
        <v>440</v>
      </c>
      <c r="I28" s="5">
        <f t="shared" si="5"/>
        <v>60</v>
      </c>
    </row>
    <row r="29" spans="1:9" x14ac:dyDescent="0.2">
      <c r="I29" s="12"/>
    </row>
    <row r="30" spans="1:9" s="28" customFormat="1" x14ac:dyDescent="0.2">
      <c r="A30" s="28" t="s">
        <v>36</v>
      </c>
    </row>
    <row r="31" spans="1:9" s="28" customFormat="1" x14ac:dyDescent="0.2">
      <c r="A31" s="28" t="s">
        <v>37</v>
      </c>
    </row>
    <row r="32" spans="1:9" x14ac:dyDescent="0.2">
      <c r="I32" s="12"/>
    </row>
    <row r="33" spans="1:9" x14ac:dyDescent="0.2">
      <c r="I33" s="12"/>
    </row>
    <row r="34" spans="1:9" x14ac:dyDescent="0.2">
      <c r="I34" s="12"/>
    </row>
    <row r="35" spans="1:9" ht="18" x14ac:dyDescent="0.25">
      <c r="A35" s="25" t="s">
        <v>22</v>
      </c>
      <c r="B35" s="25"/>
      <c r="C35" s="25"/>
      <c r="D35" s="25"/>
      <c r="E35" s="25"/>
      <c r="F35" s="25"/>
      <c r="G35" s="25"/>
      <c r="H35" s="25"/>
      <c r="I35" s="25"/>
    </row>
    <row r="36" spans="1:9" x14ac:dyDescent="0.2">
      <c r="A36" s="26" t="s">
        <v>1</v>
      </c>
      <c r="B36" s="26"/>
      <c r="C36" s="26"/>
      <c r="D36" s="26"/>
      <c r="E36" s="26"/>
      <c r="F36" s="26"/>
      <c r="G36" s="26"/>
      <c r="H36" s="26"/>
      <c r="I36" s="26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7" t="s">
        <v>2</v>
      </c>
      <c r="B38" s="27"/>
      <c r="C38" s="27"/>
      <c r="D38" s="27"/>
      <c r="E38" s="10"/>
      <c r="F38" s="27" t="s">
        <v>20</v>
      </c>
      <c r="G38" s="27"/>
      <c r="H38" s="27"/>
      <c r="I38" s="27"/>
    </row>
    <row r="39" spans="1:9" ht="25.5" x14ac:dyDescent="0.2">
      <c r="A39" s="3" t="s">
        <v>4</v>
      </c>
      <c r="B39" s="3" t="s">
        <v>5</v>
      </c>
      <c r="C39" s="4" t="s">
        <v>6</v>
      </c>
      <c r="D39" s="3" t="s">
        <v>23</v>
      </c>
      <c r="E39" s="13"/>
      <c r="F39" s="3" t="s">
        <v>4</v>
      </c>
      <c r="G39" s="3" t="s">
        <v>5</v>
      </c>
      <c r="H39" s="3" t="s">
        <v>6</v>
      </c>
      <c r="I39" s="3" t="s">
        <v>24</v>
      </c>
    </row>
    <row r="40" spans="1:9" x14ac:dyDescent="0.2">
      <c r="A40" s="4">
        <v>12</v>
      </c>
      <c r="B40" s="17">
        <f>'[1]Summer 2026 Master Under Grad'!$M$41</f>
        <v>4639.34</v>
      </c>
      <c r="C40" s="17">
        <f>'[1]Summer 2026 Master Under Grad'!M3*0.91+'[1]Summer 2026 Master Under Grad'!M18+'[1]Summer 2026 Master Under Grad'!M20+'[1]Summer 2026 Master Under Grad'!M38</f>
        <v>3770.9016000000001</v>
      </c>
      <c r="D40" s="17">
        <f t="shared" ref="D40:D51" si="6">B40-C40</f>
        <v>868.4384</v>
      </c>
      <c r="E40" s="18"/>
      <c r="F40" s="15">
        <v>12</v>
      </c>
      <c r="G40" s="19">
        <v>4800</v>
      </c>
      <c r="H40" s="20">
        <f t="shared" ref="H40:H51" si="7">G40*0.85</f>
        <v>4080</v>
      </c>
      <c r="I40" s="20">
        <f t="shared" ref="I40:I51" si="8">G40-H40</f>
        <v>720</v>
      </c>
    </row>
    <row r="41" spans="1:9" x14ac:dyDescent="0.2">
      <c r="A41" s="4">
        <v>11</v>
      </c>
      <c r="B41" s="17">
        <f>'[1]Summer 2026 Master Under Grad'!$L$41</f>
        <v>4325.0267999999996</v>
      </c>
      <c r="C41" s="17">
        <f>'[1]Summer 2026 Master Under Grad'!L3*0.91+'[1]Summer 2026 Master Under Grad'!L18+'[1]Summer 2026 Master Under Grad'!L20+'[1]Summer 2026 Master Under Grad'!L38</f>
        <v>3509.5723879999996</v>
      </c>
      <c r="D41" s="17">
        <f t="shared" si="6"/>
        <v>815.45441200000005</v>
      </c>
      <c r="F41" s="15">
        <v>11</v>
      </c>
      <c r="G41" s="19">
        <v>4400</v>
      </c>
      <c r="H41" s="20">
        <f t="shared" si="7"/>
        <v>3740</v>
      </c>
      <c r="I41" s="20">
        <f t="shared" si="8"/>
        <v>660</v>
      </c>
    </row>
    <row r="42" spans="1:9" x14ac:dyDescent="0.2">
      <c r="A42" s="4">
        <v>10</v>
      </c>
      <c r="B42" s="17">
        <f>'[1]Summer 2026 Master Under Grad'!$K$41</f>
        <v>4010.8067999999998</v>
      </c>
      <c r="C42" s="17">
        <f>'[1]Summer 2026 Master Under Grad'!K3*0.91+'[1]Summer 2026 Master Under Grad'!K18+'[1]Summer 2026 Master Under Grad'!K20+'[1]Summer 2026 Master Under Grad'!K38</f>
        <v>3248.349588</v>
      </c>
      <c r="D42" s="17">
        <f t="shared" si="6"/>
        <v>762.4572119999998</v>
      </c>
      <c r="F42" s="15">
        <v>10</v>
      </c>
      <c r="G42" s="19">
        <v>4000</v>
      </c>
      <c r="H42" s="20">
        <f t="shared" si="7"/>
        <v>3400</v>
      </c>
      <c r="I42" s="20">
        <f t="shared" si="8"/>
        <v>600</v>
      </c>
    </row>
    <row r="43" spans="1:9" x14ac:dyDescent="0.2">
      <c r="A43" s="4">
        <v>9</v>
      </c>
      <c r="B43" s="17">
        <f>'[1]Summer 2026 Master Under Grad'!$J$41</f>
        <v>3695.4114</v>
      </c>
      <c r="C43" s="17">
        <f>'[1]Summer 2026 Master Under Grad'!$J$3*0.91+'[1]Summer 2026 Master Under Grad'!$J$18+'[1]Summer 2026 Master Under Grad'!$J$20+'[1]Summer 2026 Master Under Grad'!$J$38</f>
        <v>2986.046374</v>
      </c>
      <c r="D43" s="17">
        <f t="shared" si="6"/>
        <v>709.36502599999994</v>
      </c>
      <c r="F43" s="15">
        <v>9</v>
      </c>
      <c r="G43" s="19">
        <v>3600</v>
      </c>
      <c r="H43" s="20">
        <f t="shared" si="7"/>
        <v>3060</v>
      </c>
      <c r="I43" s="20">
        <f t="shared" si="8"/>
        <v>540</v>
      </c>
    </row>
    <row r="44" spans="1:9" x14ac:dyDescent="0.2">
      <c r="A44" s="4">
        <v>8</v>
      </c>
      <c r="B44" s="17">
        <f>'[1]Summer 2026 Master Under Grad'!$I$41</f>
        <v>3377.4952000000003</v>
      </c>
      <c r="C44" s="17">
        <f>'[1]Summer 2026 Master Under Grad'!I3*0.91+'[1]Summer 2026 Master Under Grad'!I18+'[1]Summer 2026 Master Under Grad'!I20+'[1]Summer 2026 Master Under Grad'!I38</f>
        <v>2721.4123319999999</v>
      </c>
      <c r="D44" s="17">
        <f t="shared" si="6"/>
        <v>656.08286800000042</v>
      </c>
      <c r="F44" s="15">
        <v>8</v>
      </c>
      <c r="G44" s="19">
        <v>3200</v>
      </c>
      <c r="H44" s="20">
        <f t="shared" si="7"/>
        <v>2720</v>
      </c>
      <c r="I44" s="20">
        <f t="shared" si="8"/>
        <v>480</v>
      </c>
    </row>
    <row r="45" spans="1:9" x14ac:dyDescent="0.2">
      <c r="A45" s="4">
        <v>7</v>
      </c>
      <c r="B45" s="17">
        <f>'[1]Summer 2026 Master Under Grad'!$H$41</f>
        <v>3062.5852000000004</v>
      </c>
      <c r="C45" s="17">
        <f>'[1]Summer 2026 Master Under Grad'!H3*0.91+'[1]Summer 2026 Master Under Grad'!H18+'[1]Summer 2026 Master Under Grad'!H20+'[1]Summer 2026 Master Under Grad'!H38</f>
        <v>2459.4995320000003</v>
      </c>
      <c r="D45" s="17">
        <f t="shared" si="6"/>
        <v>603.08566800000017</v>
      </c>
      <c r="E45" s="9"/>
      <c r="F45" s="15">
        <v>7</v>
      </c>
      <c r="G45" s="19">
        <v>2800</v>
      </c>
      <c r="H45" s="20">
        <f t="shared" si="7"/>
        <v>2380</v>
      </c>
      <c r="I45" s="20">
        <f t="shared" si="8"/>
        <v>420</v>
      </c>
    </row>
    <row r="46" spans="1:9" x14ac:dyDescent="0.2">
      <c r="A46" s="4">
        <v>6</v>
      </c>
      <c r="B46" s="17">
        <f>'[1]Summer 2026 Master Under Grad'!$G$41</f>
        <v>2748.1297999999997</v>
      </c>
      <c r="C46" s="17">
        <f>'[1]Summer 2026 Master Under Grad'!G3*0.91+'[1]Summer 2026 Master Under Grad'!G18+'[1]Summer 2026 Master Under Grad'!G20+'[1]Summer 2026 Master Under Grad'!G38</f>
        <v>2198.1363179999998</v>
      </c>
      <c r="D46" s="17">
        <f t="shared" si="6"/>
        <v>549.99348199999986</v>
      </c>
      <c r="F46" s="15">
        <v>6</v>
      </c>
      <c r="G46" s="19">
        <v>2400</v>
      </c>
      <c r="H46" s="20">
        <f t="shared" si="7"/>
        <v>2040</v>
      </c>
      <c r="I46" s="20">
        <f t="shared" si="8"/>
        <v>360</v>
      </c>
    </row>
    <row r="47" spans="1:9" x14ac:dyDescent="0.2">
      <c r="A47" s="4">
        <v>5</v>
      </c>
      <c r="B47" s="17">
        <f>'[1]Summer 2026 Master Under Grad'!$F$41</f>
        <v>2423.9551999999999</v>
      </c>
      <c r="C47" s="17">
        <f>'[1]Summer 2026 Master Under Grad'!F3*0.91+'[1]Summer 2026 Master Under Grad'!F18+'[1]Summer 2026 Master Under Grad'!F20+'[1]Summer 2026 Master Under Grad'!F38</f>
        <v>1936.8639320000002</v>
      </c>
      <c r="D47" s="17">
        <f t="shared" si="6"/>
        <v>487.09126799999967</v>
      </c>
      <c r="F47" s="15">
        <v>5</v>
      </c>
      <c r="G47" s="19">
        <v>2000</v>
      </c>
      <c r="H47" s="20">
        <f t="shared" si="7"/>
        <v>1700</v>
      </c>
      <c r="I47" s="20">
        <f t="shared" si="8"/>
        <v>300</v>
      </c>
    </row>
    <row r="48" spans="1:9" x14ac:dyDescent="0.2">
      <c r="A48" s="4">
        <v>4</v>
      </c>
      <c r="B48" s="17">
        <f>'[1]Summer 2026 Master Under Grad'!$E$41</f>
        <v>2097.3897999999999</v>
      </c>
      <c r="C48" s="17">
        <f>'[1]Summer 2026 Master Under Grad'!E3*0.91+'[1]Summer 2026 Master Under Grad'!E18+'[1]Summer 2026 Master Under Grad'!E20+'[1]Summer 2026 Master Under Grad'!E38</f>
        <v>1673.3907180000001</v>
      </c>
      <c r="D48" s="17">
        <f t="shared" si="6"/>
        <v>423.99908199999982</v>
      </c>
      <c r="F48" s="15">
        <v>4</v>
      </c>
      <c r="G48" s="19">
        <v>1600</v>
      </c>
      <c r="H48" s="20">
        <f t="shared" si="7"/>
        <v>1360</v>
      </c>
      <c r="I48" s="20">
        <f t="shared" si="8"/>
        <v>240</v>
      </c>
    </row>
    <row r="49" spans="1:9" x14ac:dyDescent="0.2">
      <c r="A49" s="4">
        <v>3</v>
      </c>
      <c r="B49" s="17">
        <f>'[1]Summer 2026 Master Under Grad'!$D$41</f>
        <v>1344.7204000000002</v>
      </c>
      <c r="C49" s="17">
        <f>'[1]Summer 2026 Master Under Grad'!D3*0.91+'[1]Summer 2026 Master Under Grad'!D18+'[1]Summer 2026 Master Under Grad'!D38</f>
        <v>1036.5112640000002</v>
      </c>
      <c r="D49" s="17">
        <f t="shared" si="6"/>
        <v>308.20913599999994</v>
      </c>
      <c r="F49" s="15">
        <v>3</v>
      </c>
      <c r="G49" s="19">
        <v>1200</v>
      </c>
      <c r="H49" s="20">
        <f t="shared" si="7"/>
        <v>1020</v>
      </c>
      <c r="I49" s="20">
        <f t="shared" si="8"/>
        <v>180</v>
      </c>
    </row>
    <row r="50" spans="1:9" x14ac:dyDescent="0.2">
      <c r="A50" s="4">
        <v>2</v>
      </c>
      <c r="B50" s="17">
        <f>'[1]Summer 2026 Master Under Grad'!$C$41</f>
        <v>943.65300000000002</v>
      </c>
      <c r="C50" s="17">
        <f>'[1]Summer 2026 Master Under Grad'!C3*0.91+'[1]Summer 2026 Master Under Grad'!C18+'[1]Summer 2026 Master Under Grad'!C38</f>
        <v>749.38562999999999</v>
      </c>
      <c r="D50" s="17">
        <f t="shared" si="6"/>
        <v>194.26737000000003</v>
      </c>
      <c r="F50" s="15">
        <v>2</v>
      </c>
      <c r="G50" s="19">
        <v>800</v>
      </c>
      <c r="H50" s="20">
        <f t="shared" si="7"/>
        <v>680</v>
      </c>
      <c r="I50" s="20">
        <f t="shared" si="8"/>
        <v>120</v>
      </c>
    </row>
    <row r="51" spans="1:9" x14ac:dyDescent="0.2">
      <c r="A51" s="4">
        <v>1</v>
      </c>
      <c r="B51" s="17">
        <f>'[1]Summer 2026 Master Under Grad'!$B$41</f>
        <v>663.44299999999998</v>
      </c>
      <c r="C51" s="17">
        <f>'[1]Summer 2026 Master Under Grad'!B3*0.91+'[1]Summer 2026 Master Under Grad'!B18+'[1]Summer 2026 Master Under Grad'!B38</f>
        <v>518.17282999999998</v>
      </c>
      <c r="D51" s="17">
        <f t="shared" si="6"/>
        <v>145.27017000000001</v>
      </c>
      <c r="E51" s="9"/>
      <c r="F51" s="15">
        <v>1</v>
      </c>
      <c r="G51" s="19">
        <v>400</v>
      </c>
      <c r="H51" s="20">
        <f t="shared" si="7"/>
        <v>340</v>
      </c>
      <c r="I51" s="20">
        <f t="shared" si="8"/>
        <v>60</v>
      </c>
    </row>
    <row r="52" spans="1:9" x14ac:dyDescent="0.2">
      <c r="A52" s="8"/>
      <c r="B52" s="9"/>
      <c r="C52" s="9"/>
      <c r="D52" s="9"/>
    </row>
    <row r="53" spans="1:9" x14ac:dyDescent="0.2">
      <c r="A53" s="27" t="s">
        <v>25</v>
      </c>
      <c r="B53" s="31"/>
      <c r="C53" s="27" t="s">
        <v>9</v>
      </c>
      <c r="D53" s="27"/>
      <c r="F53" s="21"/>
    </row>
    <row r="54" spans="1:9" x14ac:dyDescent="0.2">
      <c r="A54" s="28" t="s">
        <v>10</v>
      </c>
      <c r="B54" s="29"/>
      <c r="C54" s="28" t="s">
        <v>11</v>
      </c>
      <c r="D54" s="28"/>
      <c r="F54" s="36"/>
      <c r="G54" s="36"/>
      <c r="H54" s="36"/>
      <c r="I54" s="36"/>
    </row>
    <row r="55" spans="1:9" x14ac:dyDescent="0.2">
      <c r="A55" s="28" t="s">
        <v>26</v>
      </c>
      <c r="B55" s="29"/>
      <c r="C55" s="28" t="s">
        <v>13</v>
      </c>
      <c r="D55" s="28"/>
      <c r="F55" s="21"/>
    </row>
    <row r="56" spans="1:9" x14ac:dyDescent="0.2">
      <c r="A56" s="28" t="s">
        <v>27</v>
      </c>
      <c r="B56" s="29"/>
      <c r="C56" s="28" t="s">
        <v>17</v>
      </c>
      <c r="D56" s="28"/>
    </row>
    <row r="57" spans="1:9" x14ac:dyDescent="0.2">
      <c r="A57" s="28" t="s">
        <v>12</v>
      </c>
      <c r="B57" s="29"/>
      <c r="C57" s="28"/>
      <c r="D57" s="28"/>
    </row>
    <row r="58" spans="1:9" x14ac:dyDescent="0.2">
      <c r="A58" s="28" t="s">
        <v>28</v>
      </c>
      <c r="B58" s="29"/>
      <c r="C58" s="28"/>
      <c r="D58" s="28"/>
    </row>
    <row r="59" spans="1:9" x14ac:dyDescent="0.2">
      <c r="A59" s="28" t="s">
        <v>16</v>
      </c>
      <c r="B59" s="29"/>
      <c r="C59" s="28"/>
      <c r="D59" s="28"/>
    </row>
    <row r="60" spans="1:9" x14ac:dyDescent="0.2">
      <c r="A60" s="28" t="s">
        <v>18</v>
      </c>
      <c r="B60" s="29"/>
      <c r="C60" s="28"/>
      <c r="D60" s="28"/>
    </row>
    <row r="61" spans="1:9" x14ac:dyDescent="0.2">
      <c r="A61" s="28" t="s">
        <v>19</v>
      </c>
      <c r="B61" s="29"/>
      <c r="C61" s="28"/>
      <c r="D61" s="28"/>
    </row>
    <row r="63" spans="1:9" s="28" customFormat="1" x14ac:dyDescent="0.2">
      <c r="A63" s="28" t="s">
        <v>36</v>
      </c>
    </row>
    <row r="64" spans="1:9" s="28" customFormat="1" x14ac:dyDescent="0.2">
      <c r="A64" s="28" t="s">
        <v>37</v>
      </c>
    </row>
    <row r="66" spans="1:9" ht="18" x14ac:dyDescent="0.25">
      <c r="A66" s="25" t="s">
        <v>29</v>
      </c>
      <c r="B66" s="25"/>
      <c r="C66" s="25"/>
      <c r="D66" s="25"/>
      <c r="E66" s="25"/>
      <c r="F66" s="25"/>
      <c r="G66" s="25"/>
      <c r="H66" s="25"/>
      <c r="I66" s="25"/>
    </row>
    <row r="67" spans="1:9" x14ac:dyDescent="0.2">
      <c r="A67" s="26" t="s">
        <v>1</v>
      </c>
      <c r="B67" s="26"/>
      <c r="C67" s="26"/>
      <c r="D67" s="26"/>
      <c r="E67" s="26"/>
      <c r="F67" s="26"/>
      <c r="G67" s="26"/>
      <c r="H67" s="26"/>
      <c r="I67" s="26"/>
    </row>
    <row r="68" spans="1:9" x14ac:dyDescent="0.2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">
      <c r="A69" s="27" t="s">
        <v>2</v>
      </c>
      <c r="B69" s="27"/>
      <c r="C69" s="27"/>
      <c r="D69" s="27"/>
      <c r="E69" s="10"/>
      <c r="F69" s="27" t="s">
        <v>3</v>
      </c>
      <c r="G69" s="27"/>
      <c r="H69" s="27"/>
      <c r="I69" s="27"/>
    </row>
    <row r="70" spans="1:9" ht="25.5" x14ac:dyDescent="0.2">
      <c r="A70" s="3" t="s">
        <v>4</v>
      </c>
      <c r="B70" s="3" t="s">
        <v>5</v>
      </c>
      <c r="C70" s="4" t="s">
        <v>6</v>
      </c>
      <c r="D70" s="3" t="s">
        <v>7</v>
      </c>
      <c r="F70" s="3" t="s">
        <v>4</v>
      </c>
      <c r="G70" s="3" t="s">
        <v>5</v>
      </c>
      <c r="H70" s="4" t="s">
        <v>6</v>
      </c>
      <c r="I70" s="3" t="s">
        <v>7</v>
      </c>
    </row>
    <row r="71" spans="1:9" x14ac:dyDescent="0.2">
      <c r="A71" s="3">
        <v>6</v>
      </c>
      <c r="B71" s="22">
        <f>'[1]Summer 2026 Master Under Grad'!$G$41</f>
        <v>2748.1297999999997</v>
      </c>
      <c r="C71" s="23">
        <f>'[1]Summer 2026 Master Under Grad'!$G$3*0.91+'[1]Summer 2026 Master Under Grad'!$G$18+'[1]Summer 2026 Master Under Grad'!$G$20+'[1]Summer 2026 Master Under Grad'!$G$31+'[1]Summer 2026 Master Under Grad'!$G$38</f>
        <v>2398.1363179999998</v>
      </c>
      <c r="D71" s="17">
        <f t="shared" ref="D71:D76" si="9">B71-C71</f>
        <v>349.99348199999986</v>
      </c>
      <c r="F71" s="3">
        <v>6</v>
      </c>
      <c r="G71" s="22">
        <f>'[1]Summer 2026 Master Grad'!$G$41</f>
        <v>3470.7406246119999</v>
      </c>
      <c r="H71" s="24">
        <f>'[1]Summer 2026 Master Grad'!$G$3*0.87+'[1]Summer 2026 Master Grad'!$G$18+'[1]Summer 2026 Master Grad'!$G$20+'[1]Summer 2026 Master Grad'!$G$31+'[1]Summer 2026 Master Grad'!$G$38</f>
        <v>2970.9269246120002</v>
      </c>
      <c r="I71" s="17">
        <f t="shared" ref="I71:I76" si="10">G71-H71</f>
        <v>499.8136999999997</v>
      </c>
    </row>
    <row r="72" spans="1:9" x14ac:dyDescent="0.2">
      <c r="A72" s="3">
        <v>5</v>
      </c>
      <c r="B72" s="22">
        <f>'[1]Summer 2026 Master Under Grad'!$F$41</f>
        <v>2423.9551999999999</v>
      </c>
      <c r="C72" s="23">
        <f>'[1]Summer 2026 Master Under Grad'!$F$3*0.91+'[1]Summer 2026 Master Under Grad'!$F$18+'[1]Summer 2026 Master Under Grad'!$F$20+'[1]Summer 2026 Master Under Grad'!$F$31+'[1]Summer 2026 Master Under Grad'!$F$38</f>
        <v>2126.8639320000002</v>
      </c>
      <c r="D72" s="17">
        <f t="shared" si="9"/>
        <v>297.09126799999967</v>
      </c>
      <c r="F72" s="3">
        <v>5</v>
      </c>
      <c r="G72" s="22">
        <f>'[1]Summer 2026 Master Grad'!$F$41</f>
        <v>3022.3577598040001</v>
      </c>
      <c r="H72" s="24">
        <f>'[1]Summer 2026 Master Grad'!$F$3*0.87+'[1]Summer 2026 Master Grad'!$F$18+'[1]Summer 2026 Master Grad'!$F$20+'[1]Summer 2026 Master Grad'!$F$31+'[1]Summer 2026 Master Grad'!$F$38</f>
        <v>2598.446959804</v>
      </c>
      <c r="I72" s="17">
        <f t="shared" si="10"/>
        <v>423.91080000000011</v>
      </c>
    </row>
    <row r="73" spans="1:9" x14ac:dyDescent="0.2">
      <c r="A73" s="3">
        <v>4</v>
      </c>
      <c r="B73" s="22">
        <f>'[1]Summer 2026 Master Under Grad'!$E$41</f>
        <v>2097.3897999999999</v>
      </c>
      <c r="C73" s="23">
        <f>'[1]Summer 2026 Master Under Grad'!$E$3*0.91+'[1]Summer 2026 Master Under Grad'!$E$18+'[1]Summer 2026 Master Under Grad'!$E$20+'[1]Summer 2026 Master Under Grad'!$E$31+'[1]Summer 2026 Master Under Grad'!$E$38</f>
        <v>1853.3907180000001</v>
      </c>
      <c r="D73" s="17">
        <f t="shared" si="9"/>
        <v>243.99908199999982</v>
      </c>
      <c r="F73" s="3">
        <v>4</v>
      </c>
      <c r="G73" s="22">
        <f>'[1]Summer 2026 Master Grad'!$E$41</f>
        <v>2576.3477340959998</v>
      </c>
      <c r="H73" s="24">
        <f>'[1]Summer 2026 Master Grad'!$E$3*0.87+'[1]Summer 2026 Master Grad'!$E$18+'[1]Summer 2026 Master Grad'!$E$20+'[1]Summer 2026 Master Grad'!$E$31+'[1]Summer 2026 Master Grad'!$E$38</f>
        <v>2228.0538340960002</v>
      </c>
      <c r="I73" s="17">
        <f t="shared" si="10"/>
        <v>348.29389999999967</v>
      </c>
    </row>
    <row r="74" spans="1:9" x14ac:dyDescent="0.2">
      <c r="A74" s="4">
        <v>3</v>
      </c>
      <c r="B74" s="17">
        <f>'[1]Summer 2026 Master Under Grad'!$D$41</f>
        <v>1344.7204000000002</v>
      </c>
      <c r="C74" s="17">
        <f>'[1]Summer 2026 Master Under Grad'!$D$3*0.91+'[1]Summer 2026 Master Under Grad'!$D$18+'[1]Summer 2026 Master Under Grad'!$D$31+'[1]Summer 2026 Master Under Grad'!$D$38</f>
        <v>1169.0112640000002</v>
      </c>
      <c r="D74" s="17">
        <f t="shared" si="9"/>
        <v>175.70913599999994</v>
      </c>
      <c r="F74" s="4">
        <v>3</v>
      </c>
      <c r="G74" s="17">
        <f>'[1]Summer 2026 Master Grad'!$D$41</f>
        <v>1699.4518624060001</v>
      </c>
      <c r="H74" s="17">
        <f>'[1]Summer 2026 Master Grad'!$D$3*0.87+'[1]Summer 2026 Master Grad'!$D$18+'[1]Summer 2026 Master Grad'!$D$31+'[1]Summer 2026 Master Grad'!$D$38</f>
        <v>1449.2882624060001</v>
      </c>
      <c r="I74" s="17">
        <f t="shared" si="10"/>
        <v>250.16360000000009</v>
      </c>
    </row>
    <row r="75" spans="1:9" x14ac:dyDescent="0.2">
      <c r="A75" s="4">
        <v>2</v>
      </c>
      <c r="B75" s="17">
        <f>'[1]Summer 2026 Master Under Grad'!$C$41</f>
        <v>943.65300000000002</v>
      </c>
      <c r="C75" s="17">
        <f>'[1]Summer 2026 Master Under Grad'!$C$3*0.91+'[1]Summer 2026 Master Under Grad'!$C$18+'[1]Summer 2026 Master Under Grad'!$C$31+'[1]Summer 2026 Master Under Grad'!$C$38</f>
        <v>831.88562999999999</v>
      </c>
      <c r="D75" s="17">
        <f t="shared" si="9"/>
        <v>111.76737000000003</v>
      </c>
      <c r="F75" s="4">
        <v>2</v>
      </c>
      <c r="G75" s="17">
        <f>'[1]Summer 2026 Master Grad'!$C$41</f>
        <v>1186.1176318339999</v>
      </c>
      <c r="H75" s="17">
        <f>'[1]Summer 2026 Master Grad'!$C$3*0.87+'[1]Summer 2026 Master Grad'!$C$18+'[1]Summer 2026 Master Grad'!$C$31+'[1]Summer 2026 Master Grad'!$C$38</f>
        <v>1022.8443318340001</v>
      </c>
      <c r="I75" s="17">
        <f t="shared" si="10"/>
        <v>163.27329999999984</v>
      </c>
    </row>
    <row r="76" spans="1:9" x14ac:dyDescent="0.2">
      <c r="A76" s="4">
        <v>1</v>
      </c>
      <c r="B76" s="17">
        <f>'[1]Summer 2026 Master Under Grad'!$B$41</f>
        <v>663.44299999999998</v>
      </c>
      <c r="C76" s="17">
        <f>'[1]Summer 2026 Master Under Grad'!$B$3*0.91+'[1]Summer 2026 Master Under Grad'!$B$18+'[1]Summer 2026 Master Under Grad'!$B$31+'[1]Summer 2026 Master Under Grad'!$B$38</f>
        <v>600.67282999999998</v>
      </c>
      <c r="D76" s="17">
        <f t="shared" si="9"/>
        <v>62.770170000000007</v>
      </c>
      <c r="F76" s="4">
        <v>1</v>
      </c>
      <c r="G76" s="17">
        <f>'[1]Summer 2026 Master Grad'!$B$41</f>
        <v>790.04013390599994</v>
      </c>
      <c r="H76" s="17">
        <f>'[1]Summer 2026 Master Grad'!$B$3*0.87+'[1]Summer 2026 Master Grad'!$B$18+'[1]Summer 2026 Master Grad'!$B$31+'[1]Summer 2026 Master Grad'!$B$38</f>
        <v>697.82473390600001</v>
      </c>
      <c r="I76" s="17">
        <f t="shared" si="10"/>
        <v>92.215399999999931</v>
      </c>
    </row>
    <row r="78" spans="1:9" x14ac:dyDescent="0.2">
      <c r="A78" s="27" t="s">
        <v>8</v>
      </c>
      <c r="B78" s="31"/>
      <c r="C78" s="32" t="s">
        <v>9</v>
      </c>
      <c r="D78" s="32"/>
      <c r="E78" s="10"/>
      <c r="F78" s="27" t="s">
        <v>8</v>
      </c>
      <c r="G78" s="31"/>
      <c r="H78" s="32" t="s">
        <v>9</v>
      </c>
      <c r="I78" s="32"/>
    </row>
    <row r="79" spans="1:9" x14ac:dyDescent="0.2">
      <c r="A79" s="28" t="s">
        <v>10</v>
      </c>
      <c r="B79" s="29"/>
      <c r="C79" s="30" t="s">
        <v>11</v>
      </c>
      <c r="D79" s="30"/>
      <c r="E79" s="10"/>
      <c r="F79" s="28" t="s">
        <v>10</v>
      </c>
      <c r="G79" s="29"/>
      <c r="H79" s="30" t="s">
        <v>10</v>
      </c>
      <c r="I79" s="30"/>
    </row>
    <row r="80" spans="1:9" x14ac:dyDescent="0.2">
      <c r="A80" s="28" t="s">
        <v>12</v>
      </c>
      <c r="B80" s="29"/>
      <c r="C80" s="30" t="s">
        <v>13</v>
      </c>
      <c r="D80" s="30"/>
      <c r="E80" s="10"/>
      <c r="F80" s="28" t="s">
        <v>12</v>
      </c>
      <c r="G80" s="29"/>
      <c r="H80" s="30" t="s">
        <v>13</v>
      </c>
      <c r="I80" s="30"/>
    </row>
    <row r="81" spans="1:9" x14ac:dyDescent="0.2">
      <c r="A81" s="28" t="s">
        <v>14</v>
      </c>
      <c r="B81" s="29"/>
      <c r="C81" s="30" t="s">
        <v>15</v>
      </c>
      <c r="D81" s="30"/>
      <c r="E81" s="10"/>
      <c r="F81" s="28" t="s">
        <v>14</v>
      </c>
      <c r="G81" s="29"/>
      <c r="H81" s="30" t="s">
        <v>15</v>
      </c>
      <c r="I81" s="30"/>
    </row>
    <row r="82" spans="1:9" x14ac:dyDescent="0.2">
      <c r="A82" s="28" t="s">
        <v>16</v>
      </c>
      <c r="B82" s="29"/>
      <c r="C82" s="30" t="s">
        <v>17</v>
      </c>
      <c r="D82" s="30"/>
      <c r="E82" s="10"/>
      <c r="F82" s="28" t="s">
        <v>16</v>
      </c>
      <c r="G82" s="29"/>
      <c r="H82" s="30" t="s">
        <v>17</v>
      </c>
      <c r="I82" s="30"/>
    </row>
    <row r="83" spans="1:9" x14ac:dyDescent="0.2">
      <c r="A83" s="28" t="s">
        <v>18</v>
      </c>
      <c r="B83" s="29"/>
      <c r="C83" s="11"/>
      <c r="D83" s="10"/>
      <c r="E83" s="10"/>
      <c r="F83" s="28" t="s">
        <v>18</v>
      </c>
      <c r="G83" s="29"/>
      <c r="H83" s="30"/>
      <c r="I83" s="30"/>
    </row>
    <row r="84" spans="1:9" x14ac:dyDescent="0.2">
      <c r="A84" s="28" t="s">
        <v>19</v>
      </c>
      <c r="B84" s="29"/>
      <c r="C84" s="11"/>
      <c r="D84" s="11"/>
      <c r="E84" s="10"/>
      <c r="F84" s="28" t="s">
        <v>19</v>
      </c>
      <c r="G84" s="29"/>
      <c r="H84" s="28"/>
      <c r="I84" s="28"/>
    </row>
    <row r="85" spans="1:9" x14ac:dyDescent="0.2">
      <c r="I85" s="12"/>
    </row>
    <row r="86" spans="1:9" x14ac:dyDescent="0.2">
      <c r="A86" s="33" t="s">
        <v>30</v>
      </c>
      <c r="B86" s="33"/>
      <c r="C86" s="33"/>
      <c r="D86" s="33"/>
      <c r="E86" s="10"/>
      <c r="F86" s="33" t="s">
        <v>21</v>
      </c>
      <c r="G86" s="33"/>
      <c r="H86" s="33"/>
      <c r="I86" s="33"/>
    </row>
    <row r="87" spans="1:9" ht="25.5" x14ac:dyDescent="0.2">
      <c r="A87" s="3" t="s">
        <v>4</v>
      </c>
      <c r="B87" s="14" t="s">
        <v>5</v>
      </c>
      <c r="C87" s="14" t="s">
        <v>6</v>
      </c>
      <c r="D87" s="14" t="s">
        <v>7</v>
      </c>
      <c r="E87" s="13"/>
      <c r="F87" s="3" t="s">
        <v>4</v>
      </c>
      <c r="G87" s="14" t="s">
        <v>5</v>
      </c>
      <c r="H87" s="14" t="s">
        <v>6</v>
      </c>
      <c r="I87" s="14" t="s">
        <v>7</v>
      </c>
    </row>
    <row r="88" spans="1:9" x14ac:dyDescent="0.2">
      <c r="A88" s="15">
        <v>6</v>
      </c>
      <c r="B88" s="19">
        <v>2400</v>
      </c>
      <c r="C88" s="20">
        <f t="shared" ref="C88:C93" si="11">B88*0.85</f>
        <v>2040</v>
      </c>
      <c r="D88" s="20">
        <f t="shared" ref="D88:D93" si="12">B88-C88</f>
        <v>360</v>
      </c>
      <c r="F88" s="15">
        <v>6</v>
      </c>
      <c r="G88" s="19">
        <v>3000</v>
      </c>
      <c r="H88" s="20">
        <f t="shared" ref="H88:H93" si="13">G88*0.83</f>
        <v>2490</v>
      </c>
      <c r="I88" s="20">
        <f t="shared" ref="I88:I93" si="14">G88-H88</f>
        <v>510</v>
      </c>
    </row>
    <row r="89" spans="1:9" x14ac:dyDescent="0.2">
      <c r="A89" s="15">
        <v>5</v>
      </c>
      <c r="B89" s="19">
        <v>2000</v>
      </c>
      <c r="C89" s="20">
        <f t="shared" si="11"/>
        <v>1700</v>
      </c>
      <c r="D89" s="20">
        <f t="shared" si="12"/>
        <v>300</v>
      </c>
      <c r="F89" s="15">
        <v>5</v>
      </c>
      <c r="G89" s="19">
        <v>2500</v>
      </c>
      <c r="H89" s="20">
        <f t="shared" si="13"/>
        <v>2075</v>
      </c>
      <c r="I89" s="20">
        <f t="shared" si="14"/>
        <v>425</v>
      </c>
    </row>
    <row r="90" spans="1:9" x14ac:dyDescent="0.2">
      <c r="A90" s="15">
        <v>4</v>
      </c>
      <c r="B90" s="19">
        <v>1600</v>
      </c>
      <c r="C90" s="20">
        <f t="shared" si="11"/>
        <v>1360</v>
      </c>
      <c r="D90" s="20">
        <f t="shared" si="12"/>
        <v>240</v>
      </c>
      <c r="F90" s="15">
        <v>4</v>
      </c>
      <c r="G90" s="19">
        <v>2000</v>
      </c>
      <c r="H90" s="20">
        <f t="shared" si="13"/>
        <v>1660</v>
      </c>
      <c r="I90" s="20">
        <f t="shared" si="14"/>
        <v>340</v>
      </c>
    </row>
    <row r="91" spans="1:9" x14ac:dyDescent="0.2">
      <c r="A91" s="15">
        <v>3</v>
      </c>
      <c r="B91" s="19">
        <v>1200</v>
      </c>
      <c r="C91" s="20">
        <f t="shared" si="11"/>
        <v>1020</v>
      </c>
      <c r="D91" s="20">
        <f t="shared" si="12"/>
        <v>180</v>
      </c>
      <c r="F91" s="15">
        <v>3</v>
      </c>
      <c r="G91" s="19">
        <v>1500</v>
      </c>
      <c r="H91" s="20">
        <f t="shared" si="13"/>
        <v>1245</v>
      </c>
      <c r="I91" s="20">
        <f t="shared" si="14"/>
        <v>255</v>
      </c>
    </row>
    <row r="92" spans="1:9" x14ac:dyDescent="0.2">
      <c r="A92" s="15">
        <v>2</v>
      </c>
      <c r="B92" s="19">
        <v>800</v>
      </c>
      <c r="C92" s="20">
        <f t="shared" si="11"/>
        <v>680</v>
      </c>
      <c r="D92" s="20">
        <f t="shared" si="12"/>
        <v>120</v>
      </c>
      <c r="F92" s="15">
        <v>2</v>
      </c>
      <c r="G92" s="19">
        <v>1000</v>
      </c>
      <c r="H92" s="20">
        <f t="shared" si="13"/>
        <v>830</v>
      </c>
      <c r="I92" s="20">
        <f t="shared" si="14"/>
        <v>170</v>
      </c>
    </row>
    <row r="93" spans="1:9" x14ac:dyDescent="0.2">
      <c r="A93" s="15">
        <v>1</v>
      </c>
      <c r="B93" s="19">
        <v>400</v>
      </c>
      <c r="C93" s="20">
        <f t="shared" si="11"/>
        <v>340</v>
      </c>
      <c r="D93" s="20">
        <f t="shared" si="12"/>
        <v>60</v>
      </c>
      <c r="F93" s="15">
        <v>1</v>
      </c>
      <c r="G93" s="19">
        <v>500</v>
      </c>
      <c r="H93" s="20">
        <f t="shared" si="13"/>
        <v>415</v>
      </c>
      <c r="I93" s="20">
        <f t="shared" si="14"/>
        <v>85</v>
      </c>
    </row>
    <row r="95" spans="1:9" s="28" customFormat="1" x14ac:dyDescent="0.2">
      <c r="A95" s="28" t="s">
        <v>36</v>
      </c>
    </row>
    <row r="96" spans="1:9" s="28" customFormat="1" x14ac:dyDescent="0.2">
      <c r="A96" s="28" t="s">
        <v>37</v>
      </c>
    </row>
    <row r="98" spans="1:9" ht="18" x14ac:dyDescent="0.25">
      <c r="A98" s="25" t="s">
        <v>31</v>
      </c>
      <c r="B98" s="25"/>
      <c r="C98" s="25"/>
      <c r="D98" s="25"/>
      <c r="E98" s="25"/>
      <c r="F98" s="25"/>
      <c r="G98" s="25"/>
      <c r="H98" s="25"/>
      <c r="I98" s="25"/>
    </row>
    <row r="99" spans="1:9" x14ac:dyDescent="0.2">
      <c r="A99" s="26" t="s">
        <v>1</v>
      </c>
      <c r="B99" s="26"/>
      <c r="C99" s="26"/>
      <c r="D99" s="26"/>
      <c r="E99" s="26"/>
      <c r="F99" s="26"/>
      <c r="G99" s="26"/>
      <c r="H99" s="26"/>
      <c r="I99" s="26"/>
    </row>
    <row r="100" spans="1:9" x14ac:dyDescent="0.2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">
      <c r="A101" s="34" t="s">
        <v>32</v>
      </c>
      <c r="B101" s="34"/>
      <c r="C101" s="34"/>
      <c r="D101" s="34"/>
      <c r="E101" s="8"/>
      <c r="F101" s="27" t="s">
        <v>33</v>
      </c>
      <c r="G101" s="27"/>
      <c r="H101" s="27"/>
      <c r="I101" s="27"/>
    </row>
    <row r="102" spans="1:9" ht="25.5" x14ac:dyDescent="0.2">
      <c r="A102" s="3" t="s">
        <v>4</v>
      </c>
      <c r="B102" s="3" t="s">
        <v>5</v>
      </c>
      <c r="C102" s="4">
        <f>'[1]Summer 2026 Master Under Grad'!$G$3*0.91+'[1]Summer 2026 Master Under Grad'!$G$18+'[1]Summer 2026 Master Under Grad'!$G$20+'[1]Summer 2026 Master Under Grad'!$G$31+'[1]Summer 2026 Master Under Grad'!$G$38</f>
        <v>2398.1363179999998</v>
      </c>
      <c r="D102" s="3" t="s">
        <v>7</v>
      </c>
      <c r="F102" s="3" t="s">
        <v>4</v>
      </c>
      <c r="G102" s="3" t="s">
        <v>5</v>
      </c>
      <c r="H102" s="4" t="s">
        <v>6</v>
      </c>
      <c r="I102" s="3" t="s">
        <v>7</v>
      </c>
    </row>
    <row r="103" spans="1:9" x14ac:dyDescent="0.2">
      <c r="A103" s="3">
        <v>6</v>
      </c>
      <c r="B103" s="22">
        <f>'[1]Summer 2026 Master Under Grad'!$G$41</f>
        <v>2748.1297999999997</v>
      </c>
      <c r="C103" s="23">
        <f>'[1]Summer 2026 Master Under Grad'!$G$3*0.91+'[1]Summer 2026 Master Under Grad'!$G$18+'[1]Summer 2026 Master Under Grad'!$G$20+'[1]Summer 2026 Master Under Grad'!$G$31+'[1]Summer 2026 Master Under Grad'!$G$38</f>
        <v>2398.1363179999998</v>
      </c>
      <c r="D103" s="17">
        <f t="shared" ref="D103:D108" si="15">B103-C103</f>
        <v>349.99348199999986</v>
      </c>
      <c r="F103" s="3">
        <v>6</v>
      </c>
      <c r="G103" s="22">
        <f>'[1]Summer 2026 Master Grad'!$G$41</f>
        <v>3470.7406246119999</v>
      </c>
      <c r="H103" s="23">
        <f>'[1]Summer 2026 Master Grad'!$G$3*0.87+'[1]Summer 2026 Master Grad'!$G$18+'[1]Summer 2026 Master Grad'!$G$20+'[1]Summer 2026 Master Grad'!$G$31+'[1]Summer 2026 Master Grad'!$G$38</f>
        <v>2970.9269246120002</v>
      </c>
      <c r="I103" s="17">
        <f t="shared" ref="I103:I108" si="16">G103-H103</f>
        <v>499.8136999999997</v>
      </c>
    </row>
    <row r="104" spans="1:9" x14ac:dyDescent="0.2">
      <c r="A104" s="3">
        <v>5</v>
      </c>
      <c r="B104" s="22">
        <f>'[1]Summer 2026 Master Under Grad'!$F$41</f>
        <v>2423.9551999999999</v>
      </c>
      <c r="C104" s="23">
        <f>'[1]Summer 2026 Master Under Grad'!$F$3*0.91+'[1]Summer 2026 Master Under Grad'!$F$18+'[1]Summer 2026 Master Under Grad'!$F$20+'[1]Summer 2026 Master Under Grad'!$F$31+'[1]Summer 2026 Master Under Grad'!$F$38</f>
        <v>2126.8639320000002</v>
      </c>
      <c r="D104" s="17">
        <f t="shared" si="15"/>
        <v>297.09126799999967</v>
      </c>
      <c r="F104" s="3">
        <v>5</v>
      </c>
      <c r="G104" s="22">
        <f>'[1]Summer 2026 Master Grad'!$F$41</f>
        <v>3022.3577598040001</v>
      </c>
      <c r="H104" s="23">
        <f>'[1]Summer 2026 Master Grad'!$F$3*0.87+'[1]Summer 2026 Master Grad'!$F$18+'[1]Summer 2026 Master Grad'!$F$20+'[1]Summer 2026 Master Grad'!$F$31+'[1]Summer 2026 Master Grad'!$F$38</f>
        <v>2598.446959804</v>
      </c>
      <c r="I104" s="17">
        <f t="shared" si="16"/>
        <v>423.91080000000011</v>
      </c>
    </row>
    <row r="105" spans="1:9" x14ac:dyDescent="0.2">
      <c r="A105" s="3">
        <v>4</v>
      </c>
      <c r="B105" s="22">
        <f>'[1]Summer 2026 Master Under Grad'!$E$41</f>
        <v>2097.3897999999999</v>
      </c>
      <c r="C105" s="23">
        <f>'[1]Summer 2026 Master Under Grad'!$E$3*0.91+'[1]Summer 2026 Master Under Grad'!$E$18+'[1]Summer 2026 Master Under Grad'!$E$20+'[1]Summer 2026 Master Under Grad'!$E$31+'[1]Summer 2026 Master Under Grad'!$E$38</f>
        <v>1853.3907180000001</v>
      </c>
      <c r="D105" s="17">
        <f t="shared" si="15"/>
        <v>243.99908199999982</v>
      </c>
      <c r="F105" s="3">
        <v>4</v>
      </c>
      <c r="G105" s="22">
        <f>'[1]Summer 2026 Master Grad'!$E$41</f>
        <v>2576.3477340959998</v>
      </c>
      <c r="H105" s="23">
        <f>'[1]Summer 2026 Master Grad'!$E$3*0.87+'[1]Summer 2026 Master Grad'!$E$18+'[1]Summer 2026 Master Grad'!$E$20+'[1]Summer 2026 Master Grad'!$E$31+'[1]Summer 2026 Master Grad'!$E$38</f>
        <v>2228.0538340960002</v>
      </c>
      <c r="I105" s="17">
        <f t="shared" si="16"/>
        <v>348.29389999999967</v>
      </c>
    </row>
    <row r="106" spans="1:9" x14ac:dyDescent="0.2">
      <c r="A106" s="4">
        <v>3</v>
      </c>
      <c r="B106" s="22">
        <f>'[1]Summer 2026 Master Under Grad'!$D$41</f>
        <v>1344.7204000000002</v>
      </c>
      <c r="C106" s="17">
        <f>'[1]Summer 2026 Master Under Grad'!$D$3*0.91+'[1]Summer 2026 Master Under Grad'!$D$18+'[1]Summer 2026 Master Under Grad'!$D$31+'[1]Summer 2026 Master Under Grad'!$D$38</f>
        <v>1169.0112640000002</v>
      </c>
      <c r="D106" s="17">
        <f t="shared" si="15"/>
        <v>175.70913599999994</v>
      </c>
      <c r="F106" s="4">
        <v>3</v>
      </c>
      <c r="G106" s="22">
        <f>'[1]Summer 2026 Master Grad'!$D$41</f>
        <v>1699.4518624060001</v>
      </c>
      <c r="H106" s="23">
        <f>'[1]Summer 2026 Master Grad'!$D$3*0.87+'[1]Summer 2026 Master Grad'!$D$18+'[1]Summer 2026 Master Grad'!$D$31+'[1]Summer 2026 Master Grad'!$D$38</f>
        <v>1449.2882624060001</v>
      </c>
      <c r="I106" s="17">
        <f t="shared" si="16"/>
        <v>250.16360000000009</v>
      </c>
    </row>
    <row r="107" spans="1:9" x14ac:dyDescent="0.2">
      <c r="A107" s="4">
        <v>2</v>
      </c>
      <c r="B107" s="22">
        <f>'[1]Summer 2026 Master Under Grad'!$C$41</f>
        <v>943.65300000000002</v>
      </c>
      <c r="C107" s="17">
        <f>'[1]Summer 2026 Master Under Grad'!$C$3*0.91+'[1]Summer 2026 Master Under Grad'!$C$18+'[1]Summer 2026 Master Under Grad'!$C$31+'[1]Summer 2026 Master Under Grad'!$C$38</f>
        <v>831.88562999999999</v>
      </c>
      <c r="D107" s="17">
        <f t="shared" si="15"/>
        <v>111.76737000000003</v>
      </c>
      <c r="F107" s="4">
        <v>2</v>
      </c>
      <c r="G107" s="22">
        <f>'[1]Summer 2026 Master Grad'!$C$41</f>
        <v>1186.1176318339999</v>
      </c>
      <c r="H107" s="23">
        <f>'[1]Summer 2026 Master Grad'!$C$3*0.87+'[1]Summer 2026 Master Grad'!$C$18+'[1]Summer 2026 Master Grad'!$C$31+'[1]Summer 2026 Master Grad'!$C$38</f>
        <v>1022.8443318340001</v>
      </c>
      <c r="I107" s="17">
        <f t="shared" si="16"/>
        <v>163.27329999999984</v>
      </c>
    </row>
    <row r="108" spans="1:9" x14ac:dyDescent="0.2">
      <c r="A108" s="4">
        <v>1</v>
      </c>
      <c r="B108" s="22">
        <f>'[1]Summer 2026 Master Under Grad'!$B$41</f>
        <v>663.44299999999998</v>
      </c>
      <c r="C108" s="17">
        <f>'[1]Summer 2026 Master Under Grad'!$B$3*0.91+'[1]Summer 2026 Master Under Grad'!$B$18+'[1]Summer 2026 Master Under Grad'!$B$31+'[1]Summer 2026 Master Under Grad'!$B$38</f>
        <v>600.67282999999998</v>
      </c>
      <c r="D108" s="17">
        <f t="shared" si="15"/>
        <v>62.770170000000007</v>
      </c>
      <c r="F108" s="4">
        <v>1</v>
      </c>
      <c r="G108" s="22">
        <f>'[1]Summer 2026 Master Grad'!$B$41</f>
        <v>790.04013390599994</v>
      </c>
      <c r="H108" s="23">
        <f>'[1]Summer 2026 Master Grad'!$B$3*0.87+'[1]Summer 2026 Master Grad'!$B$18+'[1]Summer 2026 Master Grad'!$B$31+'[1]Summer 2026 Master Grad'!$B$38</f>
        <v>697.82473390600001</v>
      </c>
      <c r="I108" s="17">
        <f t="shared" si="16"/>
        <v>92.215399999999931</v>
      </c>
    </row>
    <row r="110" spans="1:9" x14ac:dyDescent="0.2">
      <c r="A110" s="27" t="s">
        <v>8</v>
      </c>
      <c r="B110" s="31"/>
      <c r="C110" s="32" t="s">
        <v>9</v>
      </c>
      <c r="D110" s="32"/>
      <c r="E110" s="10"/>
      <c r="F110" s="27" t="s">
        <v>8</v>
      </c>
      <c r="G110" s="31"/>
      <c r="H110" s="32" t="s">
        <v>9</v>
      </c>
      <c r="I110" s="32"/>
    </row>
    <row r="111" spans="1:9" x14ac:dyDescent="0.2">
      <c r="A111" s="28" t="s">
        <v>10</v>
      </c>
      <c r="B111" s="29"/>
      <c r="C111" s="30" t="s">
        <v>11</v>
      </c>
      <c r="D111" s="30"/>
      <c r="E111" s="10"/>
      <c r="F111" s="28" t="s">
        <v>10</v>
      </c>
      <c r="G111" s="29"/>
      <c r="H111" s="30" t="s">
        <v>10</v>
      </c>
      <c r="I111" s="30"/>
    </row>
    <row r="112" spans="1:9" x14ac:dyDescent="0.2">
      <c r="A112" s="28" t="s">
        <v>19</v>
      </c>
      <c r="B112" s="29"/>
      <c r="C112" s="30" t="s">
        <v>13</v>
      </c>
      <c r="D112" s="30"/>
      <c r="E112" s="10"/>
      <c r="F112" s="28" t="s">
        <v>19</v>
      </c>
      <c r="G112" s="29"/>
      <c r="H112" s="30" t="s">
        <v>13</v>
      </c>
      <c r="I112" s="30"/>
    </row>
    <row r="113" spans="1:9" x14ac:dyDescent="0.2">
      <c r="A113" s="28" t="s">
        <v>16</v>
      </c>
      <c r="B113" s="29"/>
      <c r="C113" s="30" t="s">
        <v>15</v>
      </c>
      <c r="D113" s="30"/>
      <c r="E113" s="10"/>
      <c r="F113" s="28" t="s">
        <v>16</v>
      </c>
      <c r="G113" s="29"/>
      <c r="H113" s="30" t="s">
        <v>15</v>
      </c>
      <c r="I113" s="30"/>
    </row>
    <row r="114" spans="1:9" x14ac:dyDescent="0.2">
      <c r="A114" s="28" t="s">
        <v>12</v>
      </c>
      <c r="B114" s="29"/>
      <c r="C114" s="30" t="s">
        <v>17</v>
      </c>
      <c r="D114" s="30"/>
      <c r="E114" s="10"/>
      <c r="F114" s="28" t="s">
        <v>12</v>
      </c>
      <c r="G114" s="29"/>
      <c r="H114" s="30" t="s">
        <v>17</v>
      </c>
      <c r="I114" s="30"/>
    </row>
    <row r="115" spans="1:9" x14ac:dyDescent="0.2">
      <c r="A115" s="28" t="s">
        <v>18</v>
      </c>
      <c r="B115" s="29"/>
      <c r="C115" s="11"/>
      <c r="D115" s="10"/>
      <c r="E115" s="10"/>
      <c r="F115" s="28" t="s">
        <v>18</v>
      </c>
      <c r="G115" s="29"/>
      <c r="H115" s="30"/>
      <c r="I115" s="30"/>
    </row>
    <row r="116" spans="1:9" x14ac:dyDescent="0.2">
      <c r="A116" s="28" t="s">
        <v>14</v>
      </c>
      <c r="B116" s="29"/>
      <c r="C116" s="11"/>
      <c r="D116" s="11"/>
      <c r="E116" s="10"/>
      <c r="F116" s="28" t="s">
        <v>14</v>
      </c>
      <c r="G116" s="29"/>
      <c r="H116" s="28"/>
      <c r="I116" s="28"/>
    </row>
    <row r="117" spans="1:9" x14ac:dyDescent="0.2">
      <c r="I117" s="12"/>
    </row>
    <row r="118" spans="1:9" x14ac:dyDescent="0.2">
      <c r="A118" s="35" t="s">
        <v>34</v>
      </c>
      <c r="B118" s="35"/>
      <c r="C118" s="35"/>
      <c r="D118" s="35"/>
      <c r="E118" s="10"/>
      <c r="F118" s="33" t="s">
        <v>35</v>
      </c>
      <c r="G118" s="33"/>
      <c r="H118" s="33"/>
      <c r="I118" s="33"/>
    </row>
    <row r="119" spans="1:9" ht="25.5" x14ac:dyDescent="0.2">
      <c r="A119" s="3" t="s">
        <v>4</v>
      </c>
      <c r="B119" s="14" t="s">
        <v>5</v>
      </c>
      <c r="C119" s="14" t="s">
        <v>6</v>
      </c>
      <c r="D119" s="14" t="s">
        <v>7</v>
      </c>
      <c r="E119" s="13"/>
      <c r="F119" s="3" t="s">
        <v>4</v>
      </c>
      <c r="G119" s="14" t="s">
        <v>5</v>
      </c>
      <c r="H119" s="14" t="s">
        <v>6</v>
      </c>
      <c r="I119" s="14" t="s">
        <v>7</v>
      </c>
    </row>
    <row r="120" spans="1:9" x14ac:dyDescent="0.2">
      <c r="A120" s="15">
        <v>6</v>
      </c>
      <c r="B120" s="19">
        <v>2400</v>
      </c>
      <c r="C120" s="20">
        <f>B120*0.85</f>
        <v>2040</v>
      </c>
      <c r="D120" s="20">
        <f t="shared" ref="D120:D125" si="17">B120-C120</f>
        <v>360</v>
      </c>
      <c r="F120" s="15">
        <v>6</v>
      </c>
      <c r="G120" s="19">
        <v>3000</v>
      </c>
      <c r="H120" s="20">
        <f t="shared" ref="H120:H125" si="18">G120*0.83</f>
        <v>2490</v>
      </c>
      <c r="I120" s="20">
        <f t="shared" ref="I120:I125" si="19">G120-H120</f>
        <v>510</v>
      </c>
    </row>
    <row r="121" spans="1:9" x14ac:dyDescent="0.2">
      <c r="A121" s="15">
        <v>5</v>
      </c>
      <c r="B121" s="19">
        <v>2000</v>
      </c>
      <c r="C121" s="20">
        <f t="shared" ref="C121:C125" si="20">B121*0.85</f>
        <v>1700</v>
      </c>
      <c r="D121" s="20">
        <f t="shared" si="17"/>
        <v>300</v>
      </c>
      <c r="F121" s="15">
        <v>5</v>
      </c>
      <c r="G121" s="19">
        <v>2500</v>
      </c>
      <c r="H121" s="20">
        <f t="shared" si="18"/>
        <v>2075</v>
      </c>
      <c r="I121" s="20">
        <f t="shared" si="19"/>
        <v>425</v>
      </c>
    </row>
    <row r="122" spans="1:9" x14ac:dyDescent="0.2">
      <c r="A122" s="15">
        <v>4</v>
      </c>
      <c r="B122" s="19">
        <v>1600</v>
      </c>
      <c r="C122" s="20">
        <f t="shared" si="20"/>
        <v>1360</v>
      </c>
      <c r="D122" s="20">
        <f t="shared" si="17"/>
        <v>240</v>
      </c>
      <c r="F122" s="15">
        <v>4</v>
      </c>
      <c r="G122" s="19">
        <v>2000</v>
      </c>
      <c r="H122" s="20">
        <f t="shared" si="18"/>
        <v>1660</v>
      </c>
      <c r="I122" s="20">
        <f t="shared" si="19"/>
        <v>340</v>
      </c>
    </row>
    <row r="123" spans="1:9" x14ac:dyDescent="0.2">
      <c r="A123" s="15">
        <v>3</v>
      </c>
      <c r="B123" s="19">
        <v>1200</v>
      </c>
      <c r="C123" s="20">
        <f t="shared" si="20"/>
        <v>1020</v>
      </c>
      <c r="D123" s="20">
        <f t="shared" si="17"/>
        <v>180</v>
      </c>
      <c r="F123" s="15">
        <v>3</v>
      </c>
      <c r="G123" s="19">
        <v>1500</v>
      </c>
      <c r="H123" s="20">
        <f t="shared" si="18"/>
        <v>1245</v>
      </c>
      <c r="I123" s="20">
        <f t="shared" si="19"/>
        <v>255</v>
      </c>
    </row>
    <row r="124" spans="1:9" x14ac:dyDescent="0.2">
      <c r="A124" s="15">
        <v>2</v>
      </c>
      <c r="B124" s="19">
        <v>800</v>
      </c>
      <c r="C124" s="20">
        <f t="shared" si="20"/>
        <v>680</v>
      </c>
      <c r="D124" s="20">
        <f t="shared" si="17"/>
        <v>120</v>
      </c>
      <c r="F124" s="15">
        <v>2</v>
      </c>
      <c r="G124" s="19">
        <v>1000</v>
      </c>
      <c r="H124" s="20">
        <f t="shared" si="18"/>
        <v>830</v>
      </c>
      <c r="I124" s="20">
        <f t="shared" si="19"/>
        <v>170</v>
      </c>
    </row>
    <row r="125" spans="1:9" x14ac:dyDescent="0.2">
      <c r="A125" s="15">
        <v>1</v>
      </c>
      <c r="B125" s="19">
        <v>400</v>
      </c>
      <c r="C125" s="20">
        <f t="shared" si="20"/>
        <v>340</v>
      </c>
      <c r="D125" s="20">
        <f t="shared" si="17"/>
        <v>60</v>
      </c>
      <c r="F125" s="15">
        <v>1</v>
      </c>
      <c r="G125" s="19">
        <v>500</v>
      </c>
      <c r="H125" s="20">
        <f t="shared" si="18"/>
        <v>415</v>
      </c>
      <c r="I125" s="20">
        <f t="shared" si="19"/>
        <v>85</v>
      </c>
    </row>
    <row r="127" spans="1:9" s="28" customFormat="1" x14ac:dyDescent="0.2">
      <c r="A127" s="28" t="s">
        <v>36</v>
      </c>
    </row>
    <row r="128" spans="1:9" s="28" customFormat="1" x14ac:dyDescent="0.2">
      <c r="A128" s="28" t="s">
        <v>37</v>
      </c>
    </row>
  </sheetData>
  <mergeCells count="1">
    <mergeCell ref="F54:I54"/>
  </mergeCells>
  <pageMargins left="0.7" right="0.7" top="0.75" bottom="0.75" header="0.3" footer="0.3"/>
  <pageSetup scale="92" fitToHeight="0" orientation="portrait" r:id="rId1"/>
  <headerFooter>
    <oddFooter>&amp;LSubject to Change&amp;R&amp;D</oddFooter>
  </headerFooter>
  <rowBreaks count="3" manualBreakCount="3">
    <brk id="34" max="16383" man="1"/>
    <brk id="65" max="16383" man="1"/>
    <brk id="9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Waivers</vt:lpstr>
      <vt:lpstr>'All Waivers'!Print_Area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dcterms:created xsi:type="dcterms:W3CDTF">2026-04-13T16:53:58Z</dcterms:created>
  <dcterms:modified xsi:type="dcterms:W3CDTF">2026-04-14T15:03:46Z</dcterms:modified>
</cp:coreProperties>
</file>